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0985\Desktop\Site\01- AS08 2024\02 - Planilhas Financeiras 2024\Municipal - ok\"/>
    </mc:Choice>
  </mc:AlternateContent>
  <xr:revisionPtr revIDLastSave="0" documentId="13_ncr:1_{62D523CD-8F71-407C-A020-0614E077CA1D}" xr6:coauthVersionLast="47" xr6:coauthVersionMax="47" xr10:uidLastSave="{00000000-0000-0000-0000-000000000000}"/>
  <bookViews>
    <workbookView xWindow="-120" yWindow="-120" windowWidth="24240" windowHeight="13020" tabRatio="500" xr2:uid="{00000000-000D-0000-FFFF-FFFF00000000}"/>
  </bookViews>
  <sheets>
    <sheet name="SALÁRIO MENSAL" sheetId="1" r:id="rId1"/>
    <sheet name="SALÁRIO ANO" sheetId="3" r:id="rId2"/>
  </sheets>
  <definedNames>
    <definedName name="_xlnm.Print_Area" localSheetId="0">'SALÁRIO MENSAL'!$A$1:$O$135</definedName>
  </definedNames>
  <calcPr calcId="191028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34" i="1" l="1"/>
  <c r="J34" i="1"/>
  <c r="J40" i="1" s="1"/>
  <c r="H34" i="1"/>
  <c r="F34" i="1"/>
  <c r="F40" i="1" s="1"/>
  <c r="E34" i="1"/>
  <c r="D34" i="1"/>
  <c r="C34" i="1"/>
  <c r="K124" i="1"/>
  <c r="K130" i="1" s="1"/>
  <c r="J124" i="1"/>
  <c r="J130" i="1" s="1"/>
  <c r="H124" i="1"/>
  <c r="F124" i="1"/>
  <c r="E124" i="1"/>
  <c r="D124" i="1"/>
  <c r="D130" i="1" s="1"/>
  <c r="C124" i="1"/>
  <c r="K114" i="1"/>
  <c r="J114" i="1"/>
  <c r="H114" i="1"/>
  <c r="F114" i="1"/>
  <c r="E114" i="1"/>
  <c r="D114" i="1"/>
  <c r="C114" i="1"/>
  <c r="K104" i="1"/>
  <c r="J104" i="1"/>
  <c r="J110" i="1" s="1"/>
  <c r="H104" i="1"/>
  <c r="F104" i="1"/>
  <c r="E104" i="1"/>
  <c r="D104" i="1"/>
  <c r="D110" i="1" s="1"/>
  <c r="C104" i="1"/>
  <c r="K94" i="1"/>
  <c r="K100" i="1" s="1"/>
  <c r="J94" i="1"/>
  <c r="H94" i="1"/>
  <c r="F94" i="1"/>
  <c r="E94" i="1"/>
  <c r="D94" i="1"/>
  <c r="C94" i="1"/>
  <c r="K84" i="1"/>
  <c r="K90" i="1" s="1"/>
  <c r="J84" i="1"/>
  <c r="H84" i="1"/>
  <c r="F84" i="1"/>
  <c r="E84" i="1"/>
  <c r="D84" i="1"/>
  <c r="L84" i="1" s="1"/>
  <c r="C84" i="1"/>
  <c r="K74" i="1"/>
  <c r="J74" i="1"/>
  <c r="H74" i="1"/>
  <c r="F74" i="1"/>
  <c r="E74" i="1"/>
  <c r="D74" i="1"/>
  <c r="L74" i="1" s="1"/>
  <c r="C74" i="1"/>
  <c r="K64" i="1"/>
  <c r="J64" i="1"/>
  <c r="J70" i="1" s="1"/>
  <c r="H64" i="1"/>
  <c r="F64" i="1"/>
  <c r="E64" i="1"/>
  <c r="D64" i="1"/>
  <c r="L64" i="1" s="1"/>
  <c r="C64" i="1"/>
  <c r="K54" i="1"/>
  <c r="J54" i="1"/>
  <c r="J60" i="1" s="1"/>
  <c r="H54" i="1"/>
  <c r="F54" i="1"/>
  <c r="E54" i="1"/>
  <c r="D54" i="1"/>
  <c r="C54" i="1"/>
  <c r="J50" i="1"/>
  <c r="K24" i="1"/>
  <c r="J24" i="1"/>
  <c r="H24" i="1"/>
  <c r="F24" i="1"/>
  <c r="F30" i="1" s="1"/>
  <c r="E24" i="1"/>
  <c r="D24" i="1"/>
  <c r="C24" i="1"/>
  <c r="K14" i="1"/>
  <c r="J14" i="1"/>
  <c r="H14" i="1"/>
  <c r="F14" i="1"/>
  <c r="E14" i="1"/>
  <c r="D14" i="1"/>
  <c r="C14" i="1"/>
  <c r="E25" i="3"/>
  <c r="D25" i="3"/>
  <c r="E24" i="3"/>
  <c r="D24" i="3"/>
  <c r="E23" i="3"/>
  <c r="D23" i="3"/>
  <c r="E22" i="3"/>
  <c r="D22" i="3"/>
  <c r="E21" i="3"/>
  <c r="D21" i="3"/>
  <c r="E20" i="3"/>
  <c r="D20" i="3"/>
  <c r="E19" i="3"/>
  <c r="E18" i="3"/>
  <c r="D18" i="3"/>
  <c r="E17" i="3"/>
  <c r="D17" i="3"/>
  <c r="E16" i="3"/>
  <c r="E15" i="3"/>
  <c r="D14" i="3"/>
  <c r="N130" i="1"/>
  <c r="M130" i="1"/>
  <c r="H130" i="1"/>
  <c r="G130" i="1"/>
  <c r="F130" i="1"/>
  <c r="E130" i="1"/>
  <c r="L129" i="1"/>
  <c r="I129" i="1"/>
  <c r="O129" i="1" s="1"/>
  <c r="L128" i="1"/>
  <c r="I128" i="1"/>
  <c r="O128" i="1" s="1"/>
  <c r="L127" i="1"/>
  <c r="I127" i="1"/>
  <c r="L126" i="1"/>
  <c r="I126" i="1"/>
  <c r="O126" i="1" s="1"/>
  <c r="O125" i="1"/>
  <c r="L125" i="1"/>
  <c r="I125" i="1"/>
  <c r="N120" i="1"/>
  <c r="M120" i="1"/>
  <c r="K120" i="1"/>
  <c r="J120" i="1"/>
  <c r="H120" i="1"/>
  <c r="G120" i="1"/>
  <c r="F120" i="1"/>
  <c r="E120" i="1"/>
  <c r="L119" i="1"/>
  <c r="I119" i="1"/>
  <c r="L118" i="1"/>
  <c r="I118" i="1"/>
  <c r="O118" i="1" s="1"/>
  <c r="L117" i="1"/>
  <c r="I117" i="1"/>
  <c r="L116" i="1"/>
  <c r="I116" i="1"/>
  <c r="O116" i="1" s="1"/>
  <c r="L115" i="1"/>
  <c r="I115" i="1"/>
  <c r="N110" i="1"/>
  <c r="M110" i="1"/>
  <c r="K110" i="1"/>
  <c r="H110" i="1"/>
  <c r="G110" i="1"/>
  <c r="F110" i="1"/>
  <c r="E110" i="1"/>
  <c r="L109" i="1"/>
  <c r="I109" i="1"/>
  <c r="O109" i="1" s="1"/>
  <c r="L108" i="1"/>
  <c r="I108" i="1"/>
  <c r="L107" i="1"/>
  <c r="I107" i="1"/>
  <c r="O107" i="1" s="1"/>
  <c r="L106" i="1"/>
  <c r="I106" i="1"/>
  <c r="L105" i="1"/>
  <c r="I105" i="1"/>
  <c r="N100" i="1"/>
  <c r="M100" i="1"/>
  <c r="J100" i="1"/>
  <c r="H100" i="1"/>
  <c r="G100" i="1"/>
  <c r="F100" i="1"/>
  <c r="E100" i="1"/>
  <c r="D100" i="1"/>
  <c r="L99" i="1"/>
  <c r="I99" i="1"/>
  <c r="L98" i="1"/>
  <c r="I98" i="1"/>
  <c r="L97" i="1"/>
  <c r="I97" i="1"/>
  <c r="L96" i="1"/>
  <c r="I96" i="1"/>
  <c r="L95" i="1"/>
  <c r="I95" i="1"/>
  <c r="L94" i="1"/>
  <c r="I94" i="1"/>
  <c r="N90" i="1"/>
  <c r="M90" i="1"/>
  <c r="J90" i="1"/>
  <c r="H90" i="1"/>
  <c r="G90" i="1"/>
  <c r="F90" i="1"/>
  <c r="E90" i="1"/>
  <c r="L89" i="1"/>
  <c r="I89" i="1"/>
  <c r="L88" i="1"/>
  <c r="I88" i="1"/>
  <c r="L87" i="1"/>
  <c r="I87" i="1"/>
  <c r="L86" i="1"/>
  <c r="I86" i="1"/>
  <c r="L85" i="1"/>
  <c r="I85" i="1"/>
  <c r="N80" i="1"/>
  <c r="M80" i="1"/>
  <c r="K80" i="1"/>
  <c r="J80" i="1"/>
  <c r="H80" i="1"/>
  <c r="G80" i="1"/>
  <c r="F80" i="1"/>
  <c r="E80" i="1"/>
  <c r="D80" i="1"/>
  <c r="L79" i="1"/>
  <c r="I79" i="1"/>
  <c r="L78" i="1"/>
  <c r="I78" i="1"/>
  <c r="L77" i="1"/>
  <c r="O77" i="1" s="1"/>
  <c r="I77" i="1"/>
  <c r="L76" i="1"/>
  <c r="I76" i="1"/>
  <c r="L75" i="1"/>
  <c r="I75" i="1"/>
  <c r="I74" i="1"/>
  <c r="N70" i="1"/>
  <c r="M70" i="1"/>
  <c r="D19" i="3" s="1"/>
  <c r="K70" i="1"/>
  <c r="H70" i="1"/>
  <c r="G70" i="1"/>
  <c r="F70" i="1"/>
  <c r="E70" i="1"/>
  <c r="D70" i="1"/>
  <c r="L69" i="1"/>
  <c r="I69" i="1"/>
  <c r="L68" i="1"/>
  <c r="I68" i="1"/>
  <c r="L67" i="1"/>
  <c r="I67" i="1"/>
  <c r="L66" i="1"/>
  <c r="I66" i="1"/>
  <c r="L65" i="1"/>
  <c r="I65" i="1"/>
  <c r="I64" i="1"/>
  <c r="N60" i="1"/>
  <c r="M60" i="1"/>
  <c r="K60" i="1"/>
  <c r="H60" i="1"/>
  <c r="G60" i="1"/>
  <c r="F60" i="1"/>
  <c r="E60" i="1"/>
  <c r="D60" i="1"/>
  <c r="L59" i="1"/>
  <c r="I59" i="1"/>
  <c r="L58" i="1"/>
  <c r="I58" i="1"/>
  <c r="L57" i="1"/>
  <c r="I57" i="1"/>
  <c r="L56" i="1"/>
  <c r="I56" i="1"/>
  <c r="L55" i="1"/>
  <c r="I55" i="1"/>
  <c r="I54" i="1"/>
  <c r="N50" i="1"/>
  <c r="M50" i="1"/>
  <c r="K50" i="1"/>
  <c r="H50" i="1"/>
  <c r="G50" i="1"/>
  <c r="F50" i="1"/>
  <c r="E50" i="1"/>
  <c r="D50" i="1"/>
  <c r="L49" i="1"/>
  <c r="I49" i="1"/>
  <c r="L48" i="1"/>
  <c r="I48" i="1"/>
  <c r="L47" i="1"/>
  <c r="I47" i="1"/>
  <c r="L46" i="1"/>
  <c r="I46" i="1"/>
  <c r="L45" i="1"/>
  <c r="I45" i="1"/>
  <c r="I44" i="1"/>
  <c r="N40" i="1"/>
  <c r="M40" i="1"/>
  <c r="D16" i="3" s="1"/>
  <c r="K40" i="1"/>
  <c r="H40" i="1"/>
  <c r="G40" i="1"/>
  <c r="E40" i="1"/>
  <c r="D40" i="1"/>
  <c r="L39" i="1"/>
  <c r="I39" i="1"/>
  <c r="L38" i="1"/>
  <c r="I38" i="1"/>
  <c r="L37" i="1"/>
  <c r="I37" i="1"/>
  <c r="L36" i="1"/>
  <c r="I36" i="1"/>
  <c r="L35" i="1"/>
  <c r="I35" i="1"/>
  <c r="L34" i="1"/>
  <c r="I34" i="1"/>
  <c r="N30" i="1"/>
  <c r="M30" i="1"/>
  <c r="D15" i="3" s="1"/>
  <c r="K30" i="1"/>
  <c r="J30" i="1"/>
  <c r="H30" i="1"/>
  <c r="G30" i="1"/>
  <c r="E30" i="1"/>
  <c r="D30" i="1"/>
  <c r="L29" i="1"/>
  <c r="I29" i="1"/>
  <c r="L28" i="1"/>
  <c r="I28" i="1"/>
  <c r="L27" i="1"/>
  <c r="I27" i="1"/>
  <c r="L26" i="1"/>
  <c r="I26" i="1"/>
  <c r="L25" i="1"/>
  <c r="I25" i="1"/>
  <c r="L24" i="1"/>
  <c r="I24" i="1"/>
  <c r="I124" i="1" l="1"/>
  <c r="I130" i="1" s="1"/>
  <c r="B25" i="3" s="1"/>
  <c r="L124" i="1"/>
  <c r="O124" i="1" s="1"/>
  <c r="O130" i="1" s="1"/>
  <c r="L114" i="1"/>
  <c r="I114" i="1"/>
  <c r="I120" i="1" s="1"/>
  <c r="B24" i="3" s="1"/>
  <c r="D120" i="1"/>
  <c r="L104" i="1"/>
  <c r="L110" i="1" s="1"/>
  <c r="C23" i="3" s="1"/>
  <c r="I104" i="1"/>
  <c r="I110" i="1" s="1"/>
  <c r="B23" i="3" s="1"/>
  <c r="I84" i="1"/>
  <c r="I90" i="1" s="1"/>
  <c r="B21" i="3" s="1"/>
  <c r="D90" i="1"/>
  <c r="L54" i="1"/>
  <c r="L60" i="1" s="1"/>
  <c r="C18" i="3" s="1"/>
  <c r="L44" i="1"/>
  <c r="L50" i="1" s="1"/>
  <c r="C17" i="3" s="1"/>
  <c r="O108" i="1"/>
  <c r="O64" i="1"/>
  <c r="O85" i="1"/>
  <c r="O98" i="1"/>
  <c r="O115" i="1"/>
  <c r="O117" i="1"/>
  <c r="O127" i="1"/>
  <c r="O105" i="1"/>
  <c r="L120" i="1"/>
  <c r="C24" i="3" s="1"/>
  <c r="O119" i="1"/>
  <c r="O106" i="1"/>
  <c r="O65" i="1"/>
  <c r="O58" i="1"/>
  <c r="O68" i="1"/>
  <c r="O74" i="1"/>
  <c r="O78" i="1"/>
  <c r="O95" i="1"/>
  <c r="O99" i="1"/>
  <c r="O88" i="1"/>
  <c r="O79" i="1"/>
  <c r="O94" i="1"/>
  <c r="O84" i="1"/>
  <c r="O89" i="1"/>
  <c r="L90" i="1"/>
  <c r="C21" i="3" s="1"/>
  <c r="O49" i="1"/>
  <c r="O57" i="1"/>
  <c r="O67" i="1"/>
  <c r="O69" i="1"/>
  <c r="O76" i="1"/>
  <c r="O86" i="1"/>
  <c r="O96" i="1"/>
  <c r="I50" i="1"/>
  <c r="B17" i="3" s="1"/>
  <c r="O66" i="1"/>
  <c r="L100" i="1"/>
  <c r="C22" i="3" s="1"/>
  <c r="O75" i="1"/>
  <c r="O87" i="1"/>
  <c r="I100" i="1"/>
  <c r="B22" i="3" s="1"/>
  <c r="O97" i="1"/>
  <c r="L80" i="1"/>
  <c r="C20" i="3" s="1"/>
  <c r="I80" i="1"/>
  <c r="B20" i="3" s="1"/>
  <c r="L70" i="1"/>
  <c r="C19" i="3" s="1"/>
  <c r="I70" i="1"/>
  <c r="B19" i="3" s="1"/>
  <c r="O46" i="1"/>
  <c r="O48" i="1"/>
  <c r="O56" i="1"/>
  <c r="O45" i="1"/>
  <c r="O47" i="1"/>
  <c r="O54" i="1"/>
  <c r="O35" i="1"/>
  <c r="I60" i="1"/>
  <c r="B18" i="3" s="1"/>
  <c r="O55" i="1"/>
  <c r="O59" i="1"/>
  <c r="O39" i="1"/>
  <c r="O24" i="1"/>
  <c r="O26" i="1"/>
  <c r="O27" i="1"/>
  <c r="O28" i="1"/>
  <c r="O29" i="1"/>
  <c r="L40" i="1"/>
  <c r="C16" i="3" s="1"/>
  <c r="O36" i="1"/>
  <c r="O38" i="1"/>
  <c r="O34" i="1"/>
  <c r="I40" i="1"/>
  <c r="B16" i="3" s="1"/>
  <c r="O25" i="1"/>
  <c r="O37" i="1"/>
  <c r="I30" i="1"/>
  <c r="B15" i="3" s="1"/>
  <c r="L30" i="1"/>
  <c r="C15" i="3" s="1"/>
  <c r="L130" i="1" l="1"/>
  <c r="C25" i="3" s="1"/>
  <c r="O114" i="1"/>
  <c r="O120" i="1" s="1"/>
  <c r="O104" i="1"/>
  <c r="O110" i="1" s="1"/>
  <c r="O44" i="1"/>
  <c r="O50" i="1" s="1"/>
  <c r="O100" i="1"/>
  <c r="O80" i="1"/>
  <c r="O90" i="1"/>
  <c r="O70" i="1"/>
  <c r="O60" i="1"/>
  <c r="O30" i="1"/>
  <c r="O40" i="1"/>
  <c r="K20" i="1" l="1"/>
  <c r="I15" i="1"/>
  <c r="N20" i="1" l="1"/>
  <c r="E14" i="3" s="1"/>
  <c r="M20" i="1"/>
  <c r="J20" i="1"/>
  <c r="H20" i="1"/>
  <c r="G20" i="1"/>
  <c r="F20" i="1"/>
  <c r="E20" i="1"/>
  <c r="D20" i="1"/>
  <c r="L19" i="1"/>
  <c r="I19" i="1"/>
  <c r="L18" i="1"/>
  <c r="I18" i="1"/>
  <c r="L17" i="1"/>
  <c r="I17" i="1"/>
  <c r="L16" i="1"/>
  <c r="I16" i="1"/>
  <c r="L15" i="1"/>
  <c r="L14" i="1"/>
  <c r="I14" i="1"/>
  <c r="O16" i="1" l="1"/>
  <c r="O17" i="1"/>
  <c r="O19" i="1"/>
  <c r="O18" i="1"/>
  <c r="O15" i="1"/>
  <c r="I20" i="1"/>
  <c r="B14" i="3" s="1"/>
  <c r="O14" i="1"/>
  <c r="F25" i="3"/>
  <c r="L20" i="1"/>
  <c r="C14" i="3" s="1"/>
  <c r="F24" i="3" l="1"/>
  <c r="O20" i="1"/>
  <c r="F22" i="3"/>
  <c r="F21" i="3"/>
  <c r="F20" i="3"/>
  <c r="F19" i="3"/>
  <c r="F18" i="3"/>
  <c r="F17" i="3"/>
  <c r="F16" i="3"/>
  <c r="F23" i="3" l="1"/>
  <c r="F15" i="3" l="1"/>
  <c r="D26" i="3" l="1"/>
  <c r="C26" i="3" l="1"/>
  <c r="E26" i="3" l="1"/>
  <c r="F14" i="3" l="1"/>
  <c r="B26" i="3" l="1"/>
  <c r="F26" i="3" s="1"/>
</calcChain>
</file>

<file path=xl/sharedStrings.xml><?xml version="1.0" encoding="utf-8"?>
<sst xmlns="http://schemas.openxmlformats.org/spreadsheetml/2006/main" count="436" uniqueCount="55">
  <si>
    <t>DESPESAS COM RECURSOS HUMANOS: SALÁRIOS E TERCEIRIZADOS</t>
  </si>
  <si>
    <t>JANEIRO</t>
  </si>
  <si>
    <t>A</t>
  </si>
  <si>
    <t>B</t>
  </si>
  <si>
    <t>C</t>
  </si>
  <si>
    <t>A+B+C+D</t>
  </si>
  <si>
    <t>FUNCIONÁRIOS</t>
  </si>
  <si>
    <t>CARGO/FUNÇÃO</t>
  </si>
  <si>
    <t>SAL. BRUTO</t>
  </si>
  <si>
    <t>DESC. INSS</t>
  </si>
  <si>
    <t>DESC. IRRF</t>
  </si>
  <si>
    <t>VALE REFEIÇÃO</t>
  </si>
  <si>
    <t>Salario Familia</t>
  </si>
  <si>
    <t>Biênios</t>
  </si>
  <si>
    <t>SALÁRIO LÍQ.</t>
  </si>
  <si>
    <t>FGTS</t>
  </si>
  <si>
    <t>PIS</t>
  </si>
  <si>
    <t>ENCARGOS TRAB</t>
  </si>
  <si>
    <t>FÉRIAS</t>
  </si>
  <si>
    <t>13º LÍQ.</t>
  </si>
  <si>
    <t>CUSTO TOTAL</t>
  </si>
  <si>
    <t>Gustavo Ap. Medalha Mathias</t>
  </si>
  <si>
    <t>Lucia Machado Cortez</t>
  </si>
  <si>
    <t>Ass. Social</t>
  </si>
  <si>
    <t>Pamela Lima de Jesus</t>
  </si>
  <si>
    <t>TOTAL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</si>
  <si>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</si>
  <si>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</si>
  <si>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</si>
  <si>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</si>
  <si>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</si>
  <si>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</si>
  <si>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</si>
  <si>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</si>
  <si>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</si>
  <si>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</si>
  <si>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</si>
  <si>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A+B+C</t>
  </si>
  <si>
    <t>FUNCIONÁRIOS / PS</t>
  </si>
  <si>
    <t>ENCARGOS TRAB (INSS + FGTS+PIS+IRRF)</t>
  </si>
  <si>
    <t>13º SAL.</t>
  </si>
  <si>
    <t>_____________________________________</t>
  </si>
  <si>
    <t>Célia Marcondes Sodré Craice</t>
  </si>
  <si>
    <t>APROVADO POR:</t>
  </si>
  <si>
    <t>________________________________</t>
  </si>
  <si>
    <t>Diretora Presidente</t>
  </si>
  <si>
    <t>GESTOR DA OSC</t>
  </si>
  <si>
    <t>Geanne da Silva Emerick</t>
  </si>
  <si>
    <t>Rosimeire Bernardo Gamon</t>
  </si>
  <si>
    <t>Prof. Terceiro Setor</t>
  </si>
  <si>
    <t>Peruíbe, 07 de novembro de 2023</t>
  </si>
  <si>
    <t>Plano de Trabalho Edital de Chamamento Público SMADS 002/2023</t>
  </si>
  <si>
    <t xml:space="preserve">Plano de Trabalho Edital de Chamamento Público SMADS 002/2023 </t>
  </si>
  <si>
    <t>Eliana de Souza Torres</t>
  </si>
  <si>
    <t>Coorde Pedagógica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</si>
</sst>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 x14ac:knownFonts="1">
    <font>
      <sz val="11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u/>
      <sz val="12"/>
      <color rgb="FF0563C1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4"/>
      <color rgb="FFFFFFFF"/>
      <name val="Calibri"/>
      <family val="2"/>
      <charset val="1"/>
    </font>
    <font>
      <b/>
      <sz val="12"/>
      <name val="Calibri"/>
      <family val="2"/>
      <charset val="1"/>
    </font>
    <font>
      <b/>
      <sz val="11"/>
      <color rgb="FF404040"/>
      <name val="Calibri"/>
      <family val="2"/>
      <charset val="1"/>
    </font>
    <font>
      <b/>
      <sz val="8"/>
      <color rgb="FF404040"/>
      <name val="Calibri"/>
      <family val="2"/>
      <charset val="1"/>
    </font>
    <font>
      <b/>
      <sz val="10"/>
      <color rgb="FF404040"/>
      <name val="Calibri"/>
      <family val="2"/>
      <charset val="1"/>
    </font>
    <font>
      <sz val="10"/>
      <color rgb="FF000000"/>
      <name val="Calibri"/>
      <family val="2"/>
      <charset val="1"/>
    </font>
    <font>
      <sz val="18"/>
      <color theme="1"/>
      <name val="Calibri"/>
      <family val="2"/>
      <charset val="1"/>
    </font>
    <font>
      <b/>
      <sz val="9"/>
      <color rgb="FF404040"/>
      <name val="Calibri"/>
      <family val="2"/>
      <charset val="1"/>
    </font>
    <font>
      <sz val="10"/>
      <color rgb="FF000000"/>
      <name val="Arial"/>
      <family val="2"/>
    </font>
    <font>
      <b/>
      <sz val="9"/>
      <name val="Calibri"/>
      <family val="2"/>
      <charset val="1"/>
    </font>
    <font>
      <b/>
      <sz val="9"/>
      <color rgb="FF000000"/>
      <name val="Calibri"/>
      <family val="2"/>
      <charset val="1"/>
    </font>
    <font>
      <b/>
      <sz val="11"/>
      <color theme="1"/>
      <name val="Calibri"/>
      <family val="2"/>
    </font>
    <font>
      <sz val="11"/>
      <color rgb="FF000000"/>
      <name val="Calibri"/>
      <family val="2"/>
      <charset val="1"/>
    </font>
  </fonts>
  <fills count="16">
    <fill>
      <patternFill patternType="none"/>
    </fill>
    <fill>
      <patternFill patternType="gray125"/>
    </fill>
    <fill>
      <patternFill patternType="solid">
        <fgColor rgb="FF928F8F"/>
        <bgColor rgb="FF808080"/>
      </patternFill>
    </fill>
    <fill>
      <patternFill patternType="solid">
        <fgColor rgb="FFBFBFBF"/>
        <bgColor rgb="FFCCCCCC"/>
      </patternFill>
    </fill>
    <fill>
      <patternFill patternType="solid">
        <fgColor rgb="FFCCCCCC"/>
        <bgColor rgb="FFBFBFBF"/>
      </patternFill>
    </fill>
    <fill>
      <patternFill patternType="solid">
        <fgColor rgb="FFF79448"/>
        <bgColor rgb="FFFF9900"/>
      </patternFill>
    </fill>
    <fill>
      <patternFill patternType="solid">
        <fgColor rgb="FF00B6BD"/>
        <bgColor rgb="FF33CCCC"/>
      </patternFill>
    </fill>
    <fill>
      <patternFill patternType="solid">
        <fgColor rgb="FFD9D9D9"/>
        <bgColor rgb="FFCCCCCC"/>
      </patternFill>
    </fill>
    <fill>
      <patternFill patternType="solid">
        <fgColor rgb="FFEAEAEA"/>
        <bgColor rgb="FFD9D9D9"/>
      </patternFill>
    </fill>
    <fill>
      <patternFill patternType="solid">
        <fgColor theme="0" tint="-0.14999847407452621"/>
        <bgColor rgb="FFCCCCCC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BFBFBF"/>
      </patternFill>
    </fill>
    <fill>
      <patternFill patternType="solid">
        <fgColor theme="0"/>
        <bgColor rgb="FFD9D9D9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rgb="FFD9D9D9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rgb="FFFFFFFF"/>
      </left>
      <right/>
      <top style="thick">
        <color rgb="FFFFFFFF"/>
      </top>
      <bottom style="thick">
        <color rgb="FFFFFFFF"/>
      </bottom>
      <diagonal/>
    </border>
    <border>
      <left style="thick">
        <color rgb="FFFFFFFF"/>
      </left>
      <right style="thick">
        <color rgb="FFFFFFFF"/>
      </right>
      <top style="thick">
        <color rgb="FFFFFFFF"/>
      </top>
      <bottom style="thick">
        <color rgb="FFFFFFFF"/>
      </bottom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D9D9D9"/>
      </bottom>
      <diagonal/>
    </border>
    <border>
      <left style="thick">
        <color rgb="FFFFFFFF"/>
      </left>
      <right/>
      <top/>
      <bottom style="thick">
        <color rgb="FFFFFFFF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ck">
        <color rgb="FFFFFFFF"/>
      </bottom>
      <diagonal/>
    </border>
    <border>
      <left/>
      <right/>
      <top style="thick">
        <color rgb="FFFFFFFF"/>
      </top>
      <bottom/>
      <diagonal/>
    </border>
    <border>
      <left/>
      <right/>
      <top style="dashed">
        <color auto="1"/>
      </top>
      <bottom style="dashed">
        <color auto="1"/>
      </bottom>
      <diagonal/>
    </border>
  </borders>
  <cellStyleXfs count="3">
    <xf numFmtId="0" fontId="0" fillId="0" borderId="0"/>
    <xf numFmtId="0" fontId="2" fillId="0" borderId="0" applyBorder="0" applyProtection="0"/>
    <xf numFmtId="44" fontId="17" fillId="0" borderId="0" applyFont="0" applyFill="0" applyBorder="0" applyAlignment="0" applyProtection="0"/>
  </cellStyleXfs>
  <cellXfs count="5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7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164" fontId="10" fillId="4" borderId="4" xfId="0" applyNumberFormat="1" applyFont="1" applyFill="1" applyBorder="1" applyAlignment="1">
      <alignment horizontal="left" vertical="center" indent="1"/>
    </xf>
    <xf numFmtId="164" fontId="10" fillId="8" borderId="4" xfId="0" applyNumberFormat="1" applyFont="1" applyFill="1" applyBorder="1" applyAlignment="1">
      <alignment horizontal="left" vertical="center" indent="1"/>
    </xf>
    <xf numFmtId="0" fontId="0" fillId="0" borderId="0" xfId="0" applyAlignment="1">
      <alignment horizontal="left" indent="1"/>
    </xf>
    <xf numFmtId="0" fontId="8" fillId="3" borderId="2" xfId="0" applyFont="1" applyFill="1" applyBorder="1" applyAlignment="1">
      <alignment horizontal="left" vertical="center" wrapText="1" indent="1"/>
    </xf>
    <xf numFmtId="164" fontId="9" fillId="3" borderId="2" xfId="0" applyNumberFormat="1" applyFont="1" applyFill="1" applyBorder="1" applyAlignment="1">
      <alignment horizontal="left" vertical="center" wrapText="1" indent="1"/>
    </xf>
    <xf numFmtId="0" fontId="7" fillId="6" borderId="5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9" fillId="7" borderId="3" xfId="0" applyFont="1" applyFill="1" applyBorder="1" applyAlignment="1">
      <alignment horizontal="left" vertical="center" wrapText="1" indent="1"/>
    </xf>
    <xf numFmtId="0" fontId="12" fillId="3" borderId="2" xfId="0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4" fillId="2" borderId="0" xfId="0" applyFont="1" applyFill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164" fontId="15" fillId="2" borderId="4" xfId="0" applyNumberFormat="1" applyFont="1" applyFill="1" applyBorder="1" applyAlignment="1">
      <alignment horizontal="left" vertical="center" indent="1"/>
    </xf>
    <xf numFmtId="0" fontId="13" fillId="0" borderId="0" xfId="0" applyFont="1" applyAlignment="1">
      <alignment horizontal="right" vertical="center"/>
    </xf>
    <xf numFmtId="164" fontId="0" fillId="0" borderId="0" xfId="0" applyNumberFormat="1"/>
    <xf numFmtId="0" fontId="12" fillId="9" borderId="3" xfId="0" applyFont="1" applyFill="1" applyBorder="1" applyAlignment="1">
      <alignment horizontal="left" vertical="center" wrapText="1" indent="1"/>
    </xf>
    <xf numFmtId="0" fontId="5" fillId="2" borderId="0" xfId="1" applyFont="1" applyFill="1" applyBorder="1" applyAlignment="1" applyProtection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4" fillId="0" borderId="0" xfId="1" applyFont="1" applyBorder="1" applyAlignment="1" applyProtection="1">
      <alignment horizontal="center" vertical="center"/>
    </xf>
    <xf numFmtId="44" fontId="0" fillId="0" borderId="0" xfId="2" applyFont="1"/>
    <xf numFmtId="44" fontId="0" fillId="0" borderId="0" xfId="0" applyNumberFormat="1"/>
    <xf numFmtId="0" fontId="7" fillId="10" borderId="3" xfId="0" applyFont="1" applyFill="1" applyBorder="1" applyAlignment="1">
      <alignment horizontal="left" vertical="center" wrapText="1" indent="1"/>
    </xf>
    <xf numFmtId="164" fontId="10" fillId="11" borderId="4" xfId="0" applyNumberFormat="1" applyFont="1" applyFill="1" applyBorder="1" applyAlignment="1">
      <alignment horizontal="left" vertical="center" indent="1"/>
    </xf>
    <xf numFmtId="164" fontId="10" fillId="12" borderId="4" xfId="0" applyNumberFormat="1" applyFont="1" applyFill="1" applyBorder="1" applyAlignment="1">
      <alignment horizontal="left" vertical="center" indent="1"/>
    </xf>
    <xf numFmtId="0" fontId="7" fillId="9" borderId="3" xfId="0" applyFont="1" applyFill="1" applyBorder="1" applyAlignment="1">
      <alignment horizontal="left" vertical="center" wrapText="1" indent="1"/>
    </xf>
    <xf numFmtId="164" fontId="10" fillId="13" borderId="4" xfId="0" applyNumberFormat="1" applyFont="1" applyFill="1" applyBorder="1" applyAlignment="1">
      <alignment horizontal="left" vertical="center" indent="1"/>
    </xf>
    <xf numFmtId="164" fontId="10" fillId="14" borderId="4" xfId="0" applyNumberFormat="1" applyFont="1" applyFill="1" applyBorder="1" applyAlignment="1">
      <alignment horizontal="left" vertical="center" indent="1"/>
    </xf>
    <xf numFmtId="0" fontId="7" fillId="10" borderId="0" xfId="0" applyFont="1" applyFill="1" applyAlignment="1">
      <alignment horizontal="center" vertical="center" wrapText="1"/>
    </xf>
    <xf numFmtId="0" fontId="8" fillId="10" borderId="0" xfId="0" applyFont="1" applyFill="1" applyAlignment="1">
      <alignment horizontal="left" vertical="center" wrapText="1" indent="1"/>
    </xf>
    <xf numFmtId="164" fontId="9" fillId="10" borderId="0" xfId="0" applyNumberFormat="1" applyFont="1" applyFill="1" applyAlignment="1">
      <alignment horizontal="left" vertical="center" wrapText="1" indent="1"/>
    </xf>
    <xf numFmtId="0" fontId="0" fillId="15" borderId="0" xfId="0" applyFill="1"/>
    <xf numFmtId="164" fontId="0" fillId="0" borderId="0" xfId="0" applyNumberFormat="1" applyAlignment="1">
      <alignment horizontal="left" indent="1"/>
    </xf>
    <xf numFmtId="164" fontId="0" fillId="0" borderId="0" xfId="2" applyNumberFormat="1" applyFont="1"/>
    <xf numFmtId="0" fontId="5" fillId="2" borderId="0" xfId="1" applyFont="1" applyFill="1" applyBorder="1" applyAlignment="1" applyProtection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3" fillId="0" borderId="0" xfId="1" applyFont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center" vertical="center" wrapText="1"/>
    </xf>
    <xf numFmtId="0" fontId="4" fillId="0" borderId="0" xfId="1" applyFont="1" applyBorder="1" applyAlignment="1" applyProtection="1">
      <alignment horizontal="center" vertical="center"/>
    </xf>
    <xf numFmtId="0" fontId="11" fillId="0" borderId="0" xfId="1" applyFont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AEAEA"/>
      <rgbColor rgb="FFCCFFFF"/>
      <rgbColor rgb="FF660066"/>
      <rgbColor rgb="FFF79448"/>
      <rgbColor rgb="FF0563C1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6BD"/>
      <rgbColor rgb="FFCCFFFF"/>
      <rgbColor rgb="FFD9D9D9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28F8F"/>
      <rgbColor rgb="FF003366"/>
      <rgbColor rgb="FF339966"/>
      <rgbColor rgb="FF003300"/>
      <rgbColor rgb="FF333300"/>
      <rgbColor rgb="FF993300"/>
      <rgbColor rgb="FF993366"/>
      <rgbColor rgb="FF333399"/>
      <rgbColor rgb="FF404040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571499</xdr:colOff>
      <xdr:row>0</xdr:row>
      <xdr:rowOff>127187</xdr:rowOff>
    </xdr:from>
    <xdr:to>
      <xdr:col>11</xdr:col>
      <xdr:colOff>673907</xdr:colOff>
      <xdr:row>5</xdr:row>
      <xdr:rowOff>152400</xdr:rowOff>
    </xdr:to>
    <xdr:pic>
      <xdr:nvPicPr>
        <xdr:cNvPr id="2" name="Imagem 1" descr="logo2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370" r="2002" b="14191"/>
        <a:stretch/>
      </xdr:blipFill>
      <xdr:spPr>
        <a:xfrm>
          <a:off x="1571624" y="127187"/>
          <a:ext cx="7976408" cy="11396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5</xdr:col>
      <xdr:colOff>918883</xdr:colOff>
      <xdr:row>5</xdr:row>
      <xdr:rowOff>70643</xdr:rowOff>
    </xdr:to>
    <xdr:pic>
      <xdr:nvPicPr>
        <xdr:cNvPr id="2" name="Imagem 1" descr="logo2.jp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4948" t="4369" r="16027" b="8246"/>
        <a:stretch/>
      </xdr:blipFill>
      <xdr:spPr>
        <a:xfrm>
          <a:off x="1" y="0"/>
          <a:ext cx="6241676" cy="1168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34"/>
  <sheetViews>
    <sheetView tabSelected="1" topLeftCell="A33" zoomScale="90" zoomScaleNormal="90" workbookViewId="0">
      <selection activeCell="P19" sqref="P19"/>
    </sheetView>
  </sheetViews>
  <sheetFormatPr defaultRowHeight="15" x14ac:dyDescent="0.25"/>
  <cols>
    <col min="1" max="1" width="15" customWidth="1"/>
    <col min="2" max="2" width="12.85546875" style="1" bestFit="1" customWidth="1"/>
    <col min="3" max="3" width="12.7109375" customWidth="1"/>
    <col min="4" max="4" width="11.85546875" bestFit="1" customWidth="1"/>
    <col min="5" max="5" width="10.28515625" customWidth="1"/>
    <col min="6" max="6" width="12.5703125" bestFit="1" customWidth="1"/>
    <col min="7" max="7" width="11.140625" customWidth="1"/>
    <col min="8" max="8" width="11.28515625" customWidth="1"/>
    <col min="9" max="9" width="13" customWidth="1"/>
    <col min="10" max="10" width="11.85546875" bestFit="1" customWidth="1"/>
    <col min="11" max="11" width="10.5703125" customWidth="1"/>
    <col min="12" max="13" width="12.5703125" customWidth="1"/>
    <col min="14" max="15" width="12.85546875" bestFit="1" customWidth="1"/>
    <col min="16" max="17" width="13.28515625" bestFit="1" customWidth="1"/>
    <col min="18" max="18" width="14.7109375" bestFit="1" customWidth="1"/>
    <col min="19" max="19" width="13.85546875" bestFit="1" customWidth="1"/>
    <col min="20" max="20" width="12" customWidth="1"/>
    <col min="21" max="21" width="15" customWidth="1"/>
    <col min="22" max="1008" width="12" customWidth="1"/>
  </cols>
  <sheetData>
    <row r="1" spans="1:15" ht="12.75" customHeight="1" x14ac:dyDescent="0.25">
      <c r="A1" s="48"/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ht="19.350000000000001" customHeight="1" x14ac:dyDescent="0.25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ht="19.350000000000001" customHeight="1" x14ac:dyDescent="0.25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ht="19.350000000000001" customHeight="1" x14ac:dyDescent="0.25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ht="19.350000000000001" customHeight="1" x14ac:dyDescent="0.25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</row>
    <row r="6" spans="1:15" ht="12.75" customHeight="1" x14ac:dyDescent="0.25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</row>
    <row r="7" spans="1:15" ht="12.75" customHeight="1" x14ac:dyDescent="0.25">
      <c r="A7" s="43" t="s">
        <v>0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</row>
    <row r="8" spans="1:15" ht="9.75" customHeight="1" x14ac:dyDescent="0.2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</row>
    <row r="9" spans="1:15" ht="18.75" customHeight="1" x14ac:dyDescent="0.25">
      <c r="A9" s="49" t="s">
        <v>52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0" spans="1:15" ht="10.5" customHeight="1" x14ac:dyDescent="0.25"/>
    <row r="11" spans="1:15" ht="7.5" customHeight="1" x14ac:dyDescent="0.25"/>
    <row r="12" spans="1:15" ht="34.5" customHeight="1" thickBot="1" x14ac:dyDescent="0.3">
      <c r="A12" s="43" t="s">
        <v>1</v>
      </c>
      <c r="B12" s="43"/>
      <c r="C12" s="16" t="s">
        <v>2</v>
      </c>
      <c r="D12" s="4"/>
      <c r="E12" s="4"/>
      <c r="F12" s="44" t="s">
        <v>3</v>
      </c>
      <c r="G12" s="45"/>
      <c r="H12" s="46"/>
      <c r="I12" s="4"/>
      <c r="J12" s="4"/>
      <c r="K12" s="4"/>
      <c r="L12" s="3" t="s">
        <v>4</v>
      </c>
      <c r="M12" s="4"/>
      <c r="N12" s="4"/>
      <c r="O12" s="20" t="s">
        <v>5</v>
      </c>
    </row>
    <row r="13" spans="1:15" ht="34.5" customHeight="1" thickTop="1" thickBot="1" x14ac:dyDescent="0.3">
      <c r="A13" s="18" t="s">
        <v>6</v>
      </c>
      <c r="B13" s="6" t="s">
        <v>7</v>
      </c>
      <c r="C13" s="7" t="s">
        <v>8</v>
      </c>
      <c r="D13" s="8" t="s">
        <v>9</v>
      </c>
      <c r="E13" s="8" t="s">
        <v>10</v>
      </c>
      <c r="F13" s="15" t="s">
        <v>11</v>
      </c>
      <c r="G13" s="15" t="s">
        <v>12</v>
      </c>
      <c r="H13" s="15" t="s">
        <v>13</v>
      </c>
      <c r="I13" s="5" t="s">
        <v>14</v>
      </c>
      <c r="J13" s="5" t="s">
        <v>15</v>
      </c>
      <c r="K13" s="5" t="s">
        <v>16</v>
      </c>
      <c r="L13" s="6" t="s">
        <v>17</v>
      </c>
      <c r="M13" s="18" t="s">
        <v>18</v>
      </c>
      <c r="N13" s="5" t="s">
        <v>19</v>
      </c>
      <c r="O13" s="21" t="s">
        <v>20</v>
      </c>
    </row>
    <row r="14" spans="1:15" ht="34.5" customHeight="1" thickTop="1" thickBot="1" x14ac:dyDescent="0.3">
      <c r="A14" s="25" t="s">
        <v>53</v>
      </c>
      <c r="B14" s="17" t="s">
        <v>54</v>
      </c>
      <c r="C14" s="10">
        <f>4431/2</f>
        <v>2215.5</v>
      </c>
      <c r="D14" s="11">
        <f>452.45/2</f>
        <v>226.23</v>
      </c>
      <c r="E14" s="11">
        <f>236.41/2</f>
        <v>118.21</v>
      </c>
      <c r="F14" s="11">
        <f>175/2</f>
        <v>87.5</v>
      </c>
      <c r="G14" s="11">
        <v>0</v>
      </c>
      <c r="H14" s="11">
        <f>44.31/2</f>
        <v>22.16</v>
      </c>
      <c r="I14" s="10">
        <f t="shared" ref="I14:I19" si="0">C14-D14-E14+F14+H14+G14</f>
        <v>1980.72</v>
      </c>
      <c r="J14" s="11">
        <f>358.02/2</f>
        <v>179.01</v>
      </c>
      <c r="K14" s="11">
        <f>53.48/2</f>
        <v>26.74</v>
      </c>
      <c r="L14" s="10">
        <f t="shared" ref="L14:L19" si="1">J14+D14+K14+E14</f>
        <v>550.19000000000005</v>
      </c>
      <c r="M14" s="10">
        <v>0</v>
      </c>
      <c r="N14" s="10">
        <v>0</v>
      </c>
      <c r="O14" s="22">
        <f>I14+L14+M14+N14</f>
        <v>2530.91</v>
      </c>
    </row>
    <row r="15" spans="1:15" ht="34.5" customHeight="1" thickTop="1" thickBot="1" x14ac:dyDescent="0.3">
      <c r="A15" s="25" t="s">
        <v>47</v>
      </c>
      <c r="B15" s="17" t="s">
        <v>49</v>
      </c>
      <c r="C15" s="10">
        <v>2743</v>
      </c>
      <c r="D15" s="11">
        <v>234.56</v>
      </c>
      <c r="E15" s="11">
        <v>11.84</v>
      </c>
      <c r="F15" s="11">
        <v>175</v>
      </c>
      <c r="G15" s="11">
        <v>0</v>
      </c>
      <c r="H15" s="11">
        <v>54.86</v>
      </c>
      <c r="I15" s="10">
        <f t="shared" si="0"/>
        <v>2726.46</v>
      </c>
      <c r="J15" s="11">
        <v>223.82</v>
      </c>
      <c r="K15" s="11">
        <v>31.09</v>
      </c>
      <c r="L15" s="10">
        <f t="shared" si="1"/>
        <v>501.31</v>
      </c>
      <c r="M15" s="10">
        <v>0</v>
      </c>
      <c r="N15" s="10">
        <v>0</v>
      </c>
      <c r="O15" s="22">
        <f t="shared" ref="O15:O19" si="2">I15+L15+M15+N15</f>
        <v>3227.77</v>
      </c>
    </row>
    <row r="16" spans="1:15" ht="34.5" customHeight="1" thickTop="1" thickBot="1" x14ac:dyDescent="0.3">
      <c r="A16" s="25" t="s">
        <v>21</v>
      </c>
      <c r="B16" s="17" t="s">
        <v>49</v>
      </c>
      <c r="C16" s="10">
        <v>0</v>
      </c>
      <c r="D16" s="11">
        <v>0</v>
      </c>
      <c r="E16" s="11">
        <v>0</v>
      </c>
      <c r="F16" s="11">
        <v>0</v>
      </c>
      <c r="G16" s="11">
        <v>0</v>
      </c>
      <c r="H16" s="11">
        <v>0</v>
      </c>
      <c r="I16" s="10">
        <f t="shared" si="0"/>
        <v>0</v>
      </c>
      <c r="J16" s="11">
        <v>0</v>
      </c>
      <c r="K16" s="11">
        <v>0</v>
      </c>
      <c r="L16" s="10">
        <f t="shared" si="1"/>
        <v>0</v>
      </c>
      <c r="M16" s="10">
        <v>0</v>
      </c>
      <c r="N16" s="10">
        <v>0</v>
      </c>
      <c r="O16" s="22">
        <f t="shared" si="2"/>
        <v>0</v>
      </c>
    </row>
    <row r="17" spans="1:21" ht="34.5" customHeight="1" thickTop="1" thickBot="1" x14ac:dyDescent="0.3">
      <c r="A17" s="25" t="s">
        <v>22</v>
      </c>
      <c r="B17" s="17" t="s">
        <v>23</v>
      </c>
      <c r="C17" s="10">
        <v>0</v>
      </c>
      <c r="D17" s="11">
        <v>0</v>
      </c>
      <c r="E17" s="11">
        <v>0</v>
      </c>
      <c r="F17" s="11">
        <v>0</v>
      </c>
      <c r="G17" s="11">
        <v>0</v>
      </c>
      <c r="H17" s="11">
        <v>0</v>
      </c>
      <c r="I17" s="10">
        <f t="shared" si="0"/>
        <v>0</v>
      </c>
      <c r="J17" s="11">
        <v>0</v>
      </c>
      <c r="K17" s="11">
        <v>0</v>
      </c>
      <c r="L17" s="10">
        <f t="shared" si="1"/>
        <v>0</v>
      </c>
      <c r="M17" s="10">
        <v>0</v>
      </c>
      <c r="N17" s="10">
        <v>0</v>
      </c>
      <c r="O17" s="22">
        <f t="shared" si="2"/>
        <v>0</v>
      </c>
    </row>
    <row r="18" spans="1:21" ht="34.5" customHeight="1" thickTop="1" thickBot="1" x14ac:dyDescent="0.3">
      <c r="A18" s="25" t="s">
        <v>24</v>
      </c>
      <c r="B18" s="17" t="s">
        <v>49</v>
      </c>
      <c r="C18" s="10">
        <v>0</v>
      </c>
      <c r="D18" s="11">
        <v>0</v>
      </c>
      <c r="E18" s="11">
        <v>0</v>
      </c>
      <c r="F18" s="11">
        <v>0</v>
      </c>
      <c r="G18" s="11">
        <v>0</v>
      </c>
      <c r="H18" s="11">
        <v>0</v>
      </c>
      <c r="I18" s="10">
        <f t="shared" si="0"/>
        <v>0</v>
      </c>
      <c r="J18" s="11">
        <v>0</v>
      </c>
      <c r="K18" s="11">
        <v>0</v>
      </c>
      <c r="L18" s="10">
        <f t="shared" si="1"/>
        <v>0</v>
      </c>
      <c r="M18" s="10">
        <v>0</v>
      </c>
      <c r="N18" s="10">
        <v>0</v>
      </c>
      <c r="O18" s="22">
        <f t="shared" si="2"/>
        <v>0</v>
      </c>
    </row>
    <row r="19" spans="1:21" ht="34.5" customHeight="1" thickTop="1" thickBot="1" x14ac:dyDescent="0.3">
      <c r="A19" s="25" t="s">
        <v>48</v>
      </c>
      <c r="B19" s="17" t="s">
        <v>49</v>
      </c>
      <c r="C19" s="10">
        <v>2743</v>
      </c>
      <c r="D19" s="11">
        <v>231.27</v>
      </c>
      <c r="E19" s="11">
        <v>0</v>
      </c>
      <c r="F19" s="11">
        <v>175</v>
      </c>
      <c r="G19" s="11">
        <v>0</v>
      </c>
      <c r="H19" s="11">
        <v>0</v>
      </c>
      <c r="I19" s="10">
        <f t="shared" si="0"/>
        <v>2686.73</v>
      </c>
      <c r="J19" s="11">
        <v>219.44</v>
      </c>
      <c r="K19" s="11">
        <v>30.48</v>
      </c>
      <c r="L19" s="10">
        <f t="shared" si="1"/>
        <v>481.19</v>
      </c>
      <c r="M19" s="10">
        <v>0</v>
      </c>
      <c r="N19" s="10">
        <v>0</v>
      </c>
      <c r="O19" s="22">
        <f t="shared" si="2"/>
        <v>3167.92</v>
      </c>
    </row>
    <row r="20" spans="1:21" ht="34.5" customHeight="1" thickTop="1" thickBot="1" x14ac:dyDescent="0.3">
      <c r="A20" s="5" t="s">
        <v>25</v>
      </c>
      <c r="B20" s="13"/>
      <c r="C20" s="14">
        <v>0</v>
      </c>
      <c r="D20" s="14">
        <f t="shared" ref="D20:O20" si="3">SUM(D14:D19)</f>
        <v>692.06</v>
      </c>
      <c r="E20" s="14">
        <f t="shared" si="3"/>
        <v>130.05000000000001</v>
      </c>
      <c r="F20" s="14">
        <f t="shared" si="3"/>
        <v>437.5</v>
      </c>
      <c r="G20" s="14">
        <f t="shared" si="3"/>
        <v>0</v>
      </c>
      <c r="H20" s="14">
        <f t="shared" si="3"/>
        <v>77.02</v>
      </c>
      <c r="I20" s="14">
        <f t="shared" si="3"/>
        <v>7393.91</v>
      </c>
      <c r="J20" s="14">
        <f t="shared" si="3"/>
        <v>622.27</v>
      </c>
      <c r="K20" s="14">
        <f t="shared" si="3"/>
        <v>88.31</v>
      </c>
      <c r="L20" s="14">
        <f t="shared" si="3"/>
        <v>1532.69</v>
      </c>
      <c r="M20" s="14">
        <f t="shared" si="3"/>
        <v>0</v>
      </c>
      <c r="N20" s="14">
        <f t="shared" si="3"/>
        <v>0</v>
      </c>
      <c r="O20" s="14">
        <f t="shared" si="3"/>
        <v>8926.6</v>
      </c>
    </row>
    <row r="21" spans="1:21" ht="9" customHeight="1" thickTop="1" x14ac:dyDescent="0.25"/>
    <row r="22" spans="1:21" ht="34.5" customHeight="1" thickBot="1" x14ac:dyDescent="0.3">
      <c r="A22" s="43" t="s">
        <v>26</v>
      </c>
      <c r="B22" s="43"/>
      <c r="C22" s="16" t="s">
        <v>2</v>
      </c>
      <c r="D22" s="4"/>
      <c r="E22" s="4"/>
      <c r="F22" s="44" t="s">
        <v>3</v>
      </c>
      <c r="G22" s="45"/>
      <c r="H22" s="46"/>
      <c r="I22" s="4"/>
      <c r="J22" s="4"/>
      <c r="K22" s="4"/>
      <c r="L22" s="3" t="s">
        <v>4</v>
      </c>
      <c r="M22" s="4"/>
      <c r="N22" s="4"/>
      <c r="O22" s="20" t="s">
        <v>5</v>
      </c>
    </row>
    <row r="23" spans="1:21" ht="34.5" customHeight="1" thickTop="1" thickBot="1" x14ac:dyDescent="0.3">
      <c r="A23" s="18" t="s">
        <v>6</v>
      </c>
      <c r="B23" s="6" t="s">
        <v>7</v>
      </c>
      <c r="C23" s="7" t="s">
        <v>8</v>
      </c>
      <c r="D23" s="8" t="s">
        <v>9</v>
      </c>
      <c r="E23" s="8" t="s">
        <v>10</v>
      </c>
      <c r="F23" s="15" t="s">
        <v>11</v>
      </c>
      <c r="G23" s="15" t="s">
        <v>12</v>
      </c>
      <c r="H23" s="15" t="s">
        <v>13</v>
      </c>
      <c r="I23" s="5" t="s">
        <v>14</v>
      </c>
      <c r="J23" s="5" t="s">
        <v>15</v>
      </c>
      <c r="K23" s="5" t="s">
        <v>16</v>
      </c>
      <c r="L23" s="6" t="s">
        <v>17</v>
      </c>
      <c r="M23" s="18" t="s">
        <v>18</v>
      </c>
      <c r="N23" s="5" t="s">
        <v>19</v>
      </c>
      <c r="O23" s="21" t="s">
        <v>20</v>
      </c>
    </row>
    <row r="24" spans="1:21" ht="34.5" customHeight="1" thickTop="1" thickBot="1" x14ac:dyDescent="0.3">
      <c r="A24" s="25" t="s">
        <v>53</v>
      </c>
      <c r="B24" s="17" t="s">
        <v>54</v>
      </c>
      <c r="C24" s="10">
        <f>4431/2</f>
        <v>2215.5</v>
      </c>
      <c r="D24" s="11">
        <f>452.45/2</f>
        <v>226.23</v>
      </c>
      <c r="E24" s="11">
        <f>236.41/2</f>
        <v>118.21</v>
      </c>
      <c r="F24" s="11">
        <f>175/2</f>
        <v>87.5</v>
      </c>
      <c r="G24" s="11">
        <v>0</v>
      </c>
      <c r="H24" s="11">
        <f>44.31/2</f>
        <v>22.16</v>
      </c>
      <c r="I24" s="10">
        <f t="shared" ref="I24:I29" si="4">C24-D24-E24+F24+H24+G24</f>
        <v>1980.72</v>
      </c>
      <c r="J24" s="11">
        <f>358.02/2</f>
        <v>179.01</v>
      </c>
      <c r="K24" s="11">
        <f>53.48/2</f>
        <v>26.74</v>
      </c>
      <c r="L24" s="10">
        <f t="shared" ref="L24:L29" si="5">J24+D24+K24+E24</f>
        <v>550.19000000000005</v>
      </c>
      <c r="M24" s="10">
        <v>0</v>
      </c>
      <c r="N24" s="10">
        <v>0</v>
      </c>
      <c r="O24" s="22">
        <f>I24+L24+M24+N24</f>
        <v>2530.91</v>
      </c>
      <c r="Q24" s="29"/>
      <c r="S24" s="42"/>
    </row>
    <row r="25" spans="1:21" ht="34.5" customHeight="1" thickTop="1" thickBot="1" x14ac:dyDescent="0.3">
      <c r="A25" s="25" t="s">
        <v>47</v>
      </c>
      <c r="B25" s="17" t="s">
        <v>49</v>
      </c>
      <c r="C25" s="10">
        <v>2743</v>
      </c>
      <c r="D25" s="11">
        <v>234.56</v>
      </c>
      <c r="E25" s="11">
        <v>11.84</v>
      </c>
      <c r="F25" s="11">
        <v>175</v>
      </c>
      <c r="G25" s="11">
        <v>0</v>
      </c>
      <c r="H25" s="11">
        <v>54.86</v>
      </c>
      <c r="I25" s="10">
        <f t="shared" si="4"/>
        <v>2726.46</v>
      </c>
      <c r="J25" s="11">
        <v>223.82</v>
      </c>
      <c r="K25" s="11">
        <v>31.09</v>
      </c>
      <c r="L25" s="10">
        <f t="shared" si="5"/>
        <v>501.31</v>
      </c>
      <c r="M25" s="10">
        <v>0</v>
      </c>
      <c r="N25" s="10">
        <v>0</v>
      </c>
      <c r="O25" s="22">
        <f t="shared" ref="O25:O29" si="6">I25+L25+M25+N25</f>
        <v>3227.77</v>
      </c>
      <c r="P25" s="24"/>
      <c r="Q25" s="29"/>
      <c r="S25" s="42"/>
    </row>
    <row r="26" spans="1:21" ht="34.5" customHeight="1" thickTop="1" thickBot="1" x14ac:dyDescent="0.3">
      <c r="A26" s="25" t="s">
        <v>21</v>
      </c>
      <c r="B26" s="17" t="s">
        <v>49</v>
      </c>
      <c r="C26" s="10">
        <v>2743</v>
      </c>
      <c r="D26" s="11">
        <v>237.85</v>
      </c>
      <c r="E26" s="11">
        <v>0</v>
      </c>
      <c r="F26" s="11">
        <v>175</v>
      </c>
      <c r="G26" s="11">
        <v>0</v>
      </c>
      <c r="H26" s="11">
        <v>82.29</v>
      </c>
      <c r="I26" s="10">
        <f t="shared" si="4"/>
        <v>2762.44</v>
      </c>
      <c r="J26" s="11">
        <v>226.02</v>
      </c>
      <c r="K26" s="11">
        <v>31.39</v>
      </c>
      <c r="L26" s="10">
        <f t="shared" si="5"/>
        <v>495.26</v>
      </c>
      <c r="M26" s="10">
        <v>0</v>
      </c>
      <c r="N26" s="10">
        <v>0</v>
      </c>
      <c r="O26" s="22">
        <f t="shared" si="6"/>
        <v>3257.7</v>
      </c>
      <c r="P26" s="24"/>
      <c r="Q26" s="29"/>
      <c r="S26" s="42"/>
    </row>
    <row r="27" spans="1:21" ht="34.5" customHeight="1" thickTop="1" thickBot="1" x14ac:dyDescent="0.3">
      <c r="A27" s="25" t="s">
        <v>22</v>
      </c>
      <c r="B27" s="17" t="s">
        <v>23</v>
      </c>
      <c r="C27" s="10">
        <v>3694.57</v>
      </c>
      <c r="D27" s="11">
        <v>368.76</v>
      </c>
      <c r="E27" s="11">
        <v>137.84</v>
      </c>
      <c r="F27" s="11">
        <v>175</v>
      </c>
      <c r="G27" s="11">
        <v>0</v>
      </c>
      <c r="H27" s="11">
        <v>221.67</v>
      </c>
      <c r="I27" s="10">
        <f t="shared" si="4"/>
        <v>3584.64</v>
      </c>
      <c r="J27" s="11">
        <v>313.29000000000002</v>
      </c>
      <c r="K27" s="11">
        <v>43.51</v>
      </c>
      <c r="L27" s="10">
        <f t="shared" si="5"/>
        <v>863.4</v>
      </c>
      <c r="M27" s="10">
        <v>0</v>
      </c>
      <c r="N27" s="10">
        <v>0</v>
      </c>
      <c r="O27" s="22">
        <f t="shared" si="6"/>
        <v>4448.04</v>
      </c>
      <c r="P27" s="24"/>
      <c r="Q27" s="29"/>
      <c r="S27" s="42"/>
    </row>
    <row r="28" spans="1:21" ht="34.5" customHeight="1" thickTop="1" thickBot="1" x14ac:dyDescent="0.3">
      <c r="A28" s="25" t="s">
        <v>24</v>
      </c>
      <c r="B28" s="17" t="s">
        <v>49</v>
      </c>
      <c r="C28" s="10">
        <v>2743</v>
      </c>
      <c r="D28" s="11">
        <v>237.85</v>
      </c>
      <c r="E28" s="11">
        <v>13.9</v>
      </c>
      <c r="F28" s="11">
        <v>175</v>
      </c>
      <c r="G28" s="11">
        <v>0</v>
      </c>
      <c r="H28" s="11">
        <v>82.29</v>
      </c>
      <c r="I28" s="10">
        <f t="shared" si="4"/>
        <v>2748.54</v>
      </c>
      <c r="J28" s="11">
        <v>226.02</v>
      </c>
      <c r="K28" s="11">
        <v>31.39</v>
      </c>
      <c r="L28" s="10">
        <f t="shared" si="5"/>
        <v>509.16</v>
      </c>
      <c r="M28" s="10">
        <v>0</v>
      </c>
      <c r="N28" s="10">
        <v>0</v>
      </c>
      <c r="O28" s="22">
        <f t="shared" si="6"/>
        <v>3257.7</v>
      </c>
      <c r="Q28" s="29"/>
      <c r="S28" s="42"/>
    </row>
    <row r="29" spans="1:21" ht="34.5" customHeight="1" thickTop="1" thickBot="1" x14ac:dyDescent="0.3">
      <c r="A29" s="25" t="s">
        <v>48</v>
      </c>
      <c r="B29" s="17" t="s">
        <v>49</v>
      </c>
      <c r="C29" s="10">
        <v>2743</v>
      </c>
      <c r="D29" s="11">
        <v>232.21</v>
      </c>
      <c r="E29" s="11">
        <v>0</v>
      </c>
      <c r="F29" s="11">
        <v>175</v>
      </c>
      <c r="G29" s="11">
        <v>0</v>
      </c>
      <c r="H29" s="11">
        <v>0</v>
      </c>
      <c r="I29" s="10">
        <f t="shared" si="4"/>
        <v>2685.79</v>
      </c>
      <c r="J29" s="11">
        <v>219.44</v>
      </c>
      <c r="K29" s="11">
        <v>30.48</v>
      </c>
      <c r="L29" s="10">
        <f t="shared" si="5"/>
        <v>482.13</v>
      </c>
      <c r="M29" s="10">
        <v>0</v>
      </c>
      <c r="N29" s="10">
        <v>0</v>
      </c>
      <c r="O29" s="22">
        <f t="shared" si="6"/>
        <v>3167.92</v>
      </c>
      <c r="P29" s="24"/>
      <c r="Q29" s="29"/>
      <c r="S29" s="42"/>
      <c r="U29" s="30"/>
    </row>
    <row r="30" spans="1:21" ht="34.5" customHeight="1" thickTop="1" thickBot="1" x14ac:dyDescent="0.3">
      <c r="A30" s="5" t="s">
        <v>25</v>
      </c>
      <c r="B30" s="13"/>
      <c r="C30" s="14">
        <v>0</v>
      </c>
      <c r="D30" s="14">
        <f t="shared" ref="D30:O30" si="7">SUM(D24:D29)</f>
        <v>1537.46</v>
      </c>
      <c r="E30" s="14">
        <f t="shared" si="7"/>
        <v>281.79000000000002</v>
      </c>
      <c r="F30" s="14">
        <f t="shared" si="7"/>
        <v>962.5</v>
      </c>
      <c r="G30" s="14">
        <f t="shared" si="7"/>
        <v>0</v>
      </c>
      <c r="H30" s="14">
        <f t="shared" si="7"/>
        <v>463.27</v>
      </c>
      <c r="I30" s="14">
        <f t="shared" si="7"/>
        <v>16488.59</v>
      </c>
      <c r="J30" s="14">
        <f t="shared" si="7"/>
        <v>1387.6</v>
      </c>
      <c r="K30" s="14">
        <f t="shared" si="7"/>
        <v>194.6</v>
      </c>
      <c r="L30" s="14">
        <f t="shared" si="7"/>
        <v>3401.45</v>
      </c>
      <c r="M30" s="14">
        <f t="shared" si="7"/>
        <v>0</v>
      </c>
      <c r="N30" s="14">
        <f t="shared" si="7"/>
        <v>0</v>
      </c>
      <c r="O30" s="14">
        <f t="shared" si="7"/>
        <v>19890.04</v>
      </c>
      <c r="Q30" s="29"/>
      <c r="S30" s="42"/>
    </row>
    <row r="31" spans="1:21" ht="9" customHeight="1" thickTop="1" x14ac:dyDescent="0.25"/>
    <row r="32" spans="1:21" ht="34.5" customHeight="1" thickBot="1" x14ac:dyDescent="0.3">
      <c r="A32" s="43" t="s">
        <v>27</v>
      </c>
      <c r="B32" s="43"/>
      <c r="C32" s="16" t="s">
        <v>2</v>
      </c>
      <c r="D32" s="4"/>
      <c r="E32" s="4"/>
      <c r="F32" s="44" t="s">
        <v>3</v>
      </c>
      <c r="G32" s="45"/>
      <c r="H32" s="46"/>
      <c r="I32" s="4"/>
      <c r="J32" s="4"/>
      <c r="K32" s="4"/>
      <c r="L32" s="3" t="s">
        <v>4</v>
      </c>
      <c r="M32" s="4"/>
      <c r="N32" s="4"/>
      <c r="O32" s="20" t="s">
        <v>5</v>
      </c>
      <c r="Q32" s="24"/>
    </row>
    <row r="33" spans="1:17" ht="34.5" customHeight="1" thickTop="1" thickBot="1" x14ac:dyDescent="0.3">
      <c r="A33" s="18" t="s">
        <v>6</v>
      </c>
      <c r="B33" s="6" t="s">
        <v>7</v>
      </c>
      <c r="C33" s="7" t="s">
        <v>8</v>
      </c>
      <c r="D33" s="8" t="s">
        <v>9</v>
      </c>
      <c r="E33" s="8" t="s">
        <v>10</v>
      </c>
      <c r="F33" s="15" t="s">
        <v>11</v>
      </c>
      <c r="G33" s="15" t="s">
        <v>12</v>
      </c>
      <c r="H33" s="15" t="s">
        <v>13</v>
      </c>
      <c r="I33" s="5" t="s">
        <v>14</v>
      </c>
      <c r="J33" s="5" t="s">
        <v>15</v>
      </c>
      <c r="K33" s="5" t="s">
        <v>16</v>
      </c>
      <c r="L33" s="6" t="s">
        <v>17</v>
      </c>
      <c r="M33" s="18" t="s">
        <v>18</v>
      </c>
      <c r="N33" s="5" t="s">
        <v>19</v>
      </c>
      <c r="O33" s="21" t="s">
        <v>20</v>
      </c>
    </row>
    <row r="34" spans="1:17" ht="34.5" customHeight="1" thickTop="1" thickBot="1" x14ac:dyDescent="0.3">
      <c r="A34" s="25" t="s">
        <v>53</v>
      </c>
      <c r="B34" s="17" t="s">
        <v>54</v>
      </c>
      <c r="C34" s="10">
        <f>4431/2</f>
        <v>2215.5</v>
      </c>
      <c r="D34" s="11">
        <f>452.45/2</f>
        <v>226.23</v>
      </c>
      <c r="E34" s="11">
        <f>236.41/2</f>
        <v>118.21</v>
      </c>
      <c r="F34" s="11">
        <f>175/2</f>
        <v>87.5</v>
      </c>
      <c r="G34" s="11">
        <v>0</v>
      </c>
      <c r="H34" s="11">
        <f>44.31/2</f>
        <v>22.16</v>
      </c>
      <c r="I34" s="10">
        <f t="shared" ref="I34:I39" si="8">C34-D34-E34+F34+H34+G34</f>
        <v>1980.72</v>
      </c>
      <c r="J34" s="11">
        <f>358.02/2</f>
        <v>179.01</v>
      </c>
      <c r="K34" s="11">
        <f>53.48/2</f>
        <v>26.74</v>
      </c>
      <c r="L34" s="10">
        <f t="shared" ref="L34:L39" si="9">J34+D34+K34+E34</f>
        <v>550.19000000000005</v>
      </c>
      <c r="M34" s="10">
        <v>2887.77</v>
      </c>
      <c r="N34" s="10">
        <v>0</v>
      </c>
      <c r="O34" s="22">
        <f>I34+L34+M34+N34</f>
        <v>5418.68</v>
      </c>
    </row>
    <row r="35" spans="1:17" ht="34.5" customHeight="1" thickTop="1" thickBot="1" x14ac:dyDescent="0.3">
      <c r="A35" s="25" t="s">
        <v>47</v>
      </c>
      <c r="B35" s="17" t="s">
        <v>49</v>
      </c>
      <c r="C35" s="10">
        <v>2743</v>
      </c>
      <c r="D35" s="11">
        <v>238.79</v>
      </c>
      <c r="E35" s="11">
        <v>11.84</v>
      </c>
      <c r="F35" s="11">
        <v>175</v>
      </c>
      <c r="G35" s="11">
        <v>0</v>
      </c>
      <c r="H35" s="11">
        <v>54.86</v>
      </c>
      <c r="I35" s="10">
        <f t="shared" si="8"/>
        <v>2722.23</v>
      </c>
      <c r="J35" s="11">
        <v>223.82</v>
      </c>
      <c r="K35" s="11">
        <v>31.09</v>
      </c>
      <c r="L35" s="10">
        <f t="shared" si="9"/>
        <v>505.54</v>
      </c>
      <c r="M35" s="10">
        <v>0</v>
      </c>
      <c r="N35" s="10">
        <v>0</v>
      </c>
      <c r="O35" s="22">
        <f t="shared" ref="O35:O39" si="10">I35+L35+M35+N35</f>
        <v>3227.77</v>
      </c>
      <c r="Q35" s="24"/>
    </row>
    <row r="36" spans="1:17" ht="34.5" customHeight="1" thickTop="1" thickBot="1" x14ac:dyDescent="0.3">
      <c r="A36" s="25" t="s">
        <v>21</v>
      </c>
      <c r="B36" s="17" t="s">
        <v>49</v>
      </c>
      <c r="C36" s="10">
        <v>2743</v>
      </c>
      <c r="D36" s="11">
        <v>242.09</v>
      </c>
      <c r="E36" s="11">
        <v>0</v>
      </c>
      <c r="F36" s="11">
        <v>175</v>
      </c>
      <c r="G36" s="11">
        <v>0</v>
      </c>
      <c r="H36" s="11">
        <v>82.29</v>
      </c>
      <c r="I36" s="10">
        <f t="shared" si="8"/>
        <v>2758.2</v>
      </c>
      <c r="J36" s="11">
        <v>226.02</v>
      </c>
      <c r="K36" s="11">
        <v>31.39</v>
      </c>
      <c r="L36" s="10">
        <f t="shared" si="9"/>
        <v>499.5</v>
      </c>
      <c r="M36" s="10">
        <v>0</v>
      </c>
      <c r="N36" s="10">
        <v>0</v>
      </c>
      <c r="O36" s="22">
        <f t="shared" si="10"/>
        <v>3257.7</v>
      </c>
    </row>
    <row r="37" spans="1:17" ht="34.5" customHeight="1" thickTop="1" thickBot="1" x14ac:dyDescent="0.3">
      <c r="A37" s="25" t="s">
        <v>22</v>
      </c>
      <c r="B37" s="17" t="s">
        <v>23</v>
      </c>
      <c r="C37" s="10">
        <v>3694.57</v>
      </c>
      <c r="D37" s="11">
        <v>374.18</v>
      </c>
      <c r="E37" s="11">
        <v>137.84</v>
      </c>
      <c r="F37" s="11">
        <v>175</v>
      </c>
      <c r="G37" s="11">
        <v>0</v>
      </c>
      <c r="H37" s="11">
        <v>221.67</v>
      </c>
      <c r="I37" s="10">
        <f t="shared" si="8"/>
        <v>3579.22</v>
      </c>
      <c r="J37" s="11">
        <v>313.29000000000002</v>
      </c>
      <c r="K37" s="11">
        <v>43.51</v>
      </c>
      <c r="L37" s="10">
        <f t="shared" si="9"/>
        <v>868.82</v>
      </c>
      <c r="M37" s="10">
        <v>0</v>
      </c>
      <c r="N37" s="10">
        <v>0</v>
      </c>
      <c r="O37" s="22">
        <f t="shared" si="10"/>
        <v>4448.04</v>
      </c>
    </row>
    <row r="38" spans="1:17" ht="34.5" customHeight="1" thickTop="1" thickBot="1" x14ac:dyDescent="0.3">
      <c r="A38" s="25" t="s">
        <v>24</v>
      </c>
      <c r="B38" s="17" t="s">
        <v>49</v>
      </c>
      <c r="C38" s="10">
        <v>2743</v>
      </c>
      <c r="D38" s="11">
        <v>242.09</v>
      </c>
      <c r="E38" s="11">
        <v>13.9</v>
      </c>
      <c r="F38" s="11">
        <v>175</v>
      </c>
      <c r="G38" s="11">
        <v>0</v>
      </c>
      <c r="H38" s="11">
        <v>82.29</v>
      </c>
      <c r="I38" s="10">
        <f t="shared" si="8"/>
        <v>2744.3</v>
      </c>
      <c r="J38" s="11">
        <v>226.02</v>
      </c>
      <c r="K38" s="11">
        <v>31.39</v>
      </c>
      <c r="L38" s="10">
        <f t="shared" si="9"/>
        <v>513.4</v>
      </c>
      <c r="M38" s="10">
        <v>0</v>
      </c>
      <c r="N38" s="10">
        <v>0</v>
      </c>
      <c r="O38" s="22">
        <f t="shared" si="10"/>
        <v>3257.7</v>
      </c>
    </row>
    <row r="39" spans="1:17" ht="34.5" customHeight="1" thickTop="1" thickBot="1" x14ac:dyDescent="0.3">
      <c r="A39" s="25" t="s">
        <v>48</v>
      </c>
      <c r="B39" s="17" t="s">
        <v>49</v>
      </c>
      <c r="C39" s="10">
        <v>2743</v>
      </c>
      <c r="D39" s="11">
        <v>232.21</v>
      </c>
      <c r="E39" s="11">
        <v>0</v>
      </c>
      <c r="F39" s="11">
        <v>175</v>
      </c>
      <c r="G39" s="11">
        <v>0</v>
      </c>
      <c r="H39" s="11">
        <v>0</v>
      </c>
      <c r="I39" s="10">
        <f t="shared" si="8"/>
        <v>2685.79</v>
      </c>
      <c r="J39" s="11">
        <v>219.44</v>
      </c>
      <c r="K39" s="11">
        <v>30.48</v>
      </c>
      <c r="L39" s="10">
        <f t="shared" si="9"/>
        <v>482.13</v>
      </c>
      <c r="M39" s="10">
        <v>0</v>
      </c>
      <c r="N39" s="10">
        <v>0</v>
      </c>
      <c r="O39" s="22">
        <f t="shared" si="10"/>
        <v>3167.92</v>
      </c>
    </row>
    <row r="40" spans="1:17" ht="34.5" customHeight="1" thickTop="1" thickBot="1" x14ac:dyDescent="0.3">
      <c r="A40" s="5" t="s">
        <v>25</v>
      </c>
      <c r="B40" s="13"/>
      <c r="C40" s="14">
        <v>0</v>
      </c>
      <c r="D40" s="14">
        <f t="shared" ref="D40:O40" si="11">SUM(D34:D39)</f>
        <v>1555.59</v>
      </c>
      <c r="E40" s="14">
        <f t="shared" si="11"/>
        <v>281.79000000000002</v>
      </c>
      <c r="F40" s="14">
        <f t="shared" si="11"/>
        <v>962.5</v>
      </c>
      <c r="G40" s="14">
        <f t="shared" si="11"/>
        <v>0</v>
      </c>
      <c r="H40" s="14">
        <f t="shared" si="11"/>
        <v>463.27</v>
      </c>
      <c r="I40" s="14">
        <f t="shared" si="11"/>
        <v>16470.46</v>
      </c>
      <c r="J40" s="14">
        <f t="shared" si="11"/>
        <v>1387.6</v>
      </c>
      <c r="K40" s="14">
        <f t="shared" si="11"/>
        <v>194.6</v>
      </c>
      <c r="L40" s="14">
        <f t="shared" si="11"/>
        <v>3419.58</v>
      </c>
      <c r="M40" s="14">
        <f t="shared" si="11"/>
        <v>2887.77</v>
      </c>
      <c r="N40" s="14">
        <f t="shared" si="11"/>
        <v>0</v>
      </c>
      <c r="O40" s="14">
        <f t="shared" si="11"/>
        <v>22777.81</v>
      </c>
    </row>
    <row r="41" spans="1:17" s="40" customFormat="1" ht="10.5" customHeight="1" thickTop="1" x14ac:dyDescent="0.25">
      <c r="A41" s="37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</row>
    <row r="42" spans="1:17" ht="34.5" customHeight="1" thickBot="1" x14ac:dyDescent="0.3">
      <c r="A42" s="43" t="s">
        <v>28</v>
      </c>
      <c r="B42" s="43"/>
      <c r="C42" s="16" t="s">
        <v>2</v>
      </c>
      <c r="D42" s="4"/>
      <c r="E42" s="4"/>
      <c r="F42" s="44" t="s">
        <v>3</v>
      </c>
      <c r="G42" s="45"/>
      <c r="H42" s="46"/>
      <c r="I42" s="4"/>
      <c r="J42" s="4"/>
      <c r="K42" s="4"/>
      <c r="L42" s="3" t="s">
        <v>4</v>
      </c>
      <c r="M42" s="4"/>
      <c r="N42" s="4"/>
      <c r="O42" s="20" t="s">
        <v>5</v>
      </c>
    </row>
    <row r="43" spans="1:17" ht="34.5" customHeight="1" thickTop="1" thickBot="1" x14ac:dyDescent="0.3">
      <c r="A43" s="18" t="s">
        <v>6</v>
      </c>
      <c r="B43" s="6" t="s">
        <v>7</v>
      </c>
      <c r="C43" s="7" t="s">
        <v>8</v>
      </c>
      <c r="D43" s="8" t="s">
        <v>9</v>
      </c>
      <c r="E43" s="8" t="s">
        <v>10</v>
      </c>
      <c r="F43" s="15" t="s">
        <v>11</v>
      </c>
      <c r="G43" s="15" t="s">
        <v>12</v>
      </c>
      <c r="H43" s="15" t="s">
        <v>13</v>
      </c>
      <c r="I43" s="5" t="s">
        <v>14</v>
      </c>
      <c r="J43" s="5" t="s">
        <v>15</v>
      </c>
      <c r="K43" s="5" t="s">
        <v>16</v>
      </c>
      <c r="L43" s="6" t="s">
        <v>17</v>
      </c>
      <c r="M43" s="18" t="s">
        <v>18</v>
      </c>
      <c r="N43" s="5" t="s">
        <v>19</v>
      </c>
      <c r="O43" s="21" t="s">
        <v>20</v>
      </c>
    </row>
    <row r="44" spans="1:17" ht="34.5" customHeight="1" thickTop="1" thickBot="1" x14ac:dyDescent="0.3">
      <c r="A44" s="25" t="s">
        <v>53</v>
      </c>
      <c r="B44" s="17" t="s">
        <v>54</v>
      </c>
      <c r="C44" s="10">
        <v>0</v>
      </c>
      <c r="D44" s="11">
        <v>0</v>
      </c>
      <c r="E44" s="11">
        <v>0</v>
      </c>
      <c r="F44" s="11">
        <v>0</v>
      </c>
      <c r="G44" s="11">
        <v>0</v>
      </c>
      <c r="H44" s="11">
        <v>0</v>
      </c>
      <c r="I44" s="10">
        <f t="shared" ref="I44:I49" si="12">C44-D44-E44+F44+H44+G44</f>
        <v>0</v>
      </c>
      <c r="J44" s="11">
        <v>0</v>
      </c>
      <c r="K44" s="11">
        <v>0</v>
      </c>
      <c r="L44" s="10">
        <f t="shared" ref="L44:L49" si="13">J44+D44+K44+E44</f>
        <v>0</v>
      </c>
      <c r="M44" s="10">
        <v>0</v>
      </c>
      <c r="N44" s="10">
        <v>0</v>
      </c>
      <c r="O44" s="22">
        <f>I44+L44+M44+N44</f>
        <v>0</v>
      </c>
    </row>
    <row r="45" spans="1:17" ht="34.5" customHeight="1" thickTop="1" thickBot="1" x14ac:dyDescent="0.3">
      <c r="A45" s="25" t="s">
        <v>47</v>
      </c>
      <c r="B45" s="17" t="s">
        <v>49</v>
      </c>
      <c r="C45" s="10">
        <v>2743</v>
      </c>
      <c r="D45" s="11">
        <v>238.79</v>
      </c>
      <c r="E45" s="11">
        <v>11.84</v>
      </c>
      <c r="F45" s="11">
        <v>175</v>
      </c>
      <c r="G45" s="11">
        <v>0</v>
      </c>
      <c r="H45" s="11">
        <v>54.86</v>
      </c>
      <c r="I45" s="10">
        <f t="shared" si="12"/>
        <v>2722.23</v>
      </c>
      <c r="J45" s="11">
        <v>223.82</v>
      </c>
      <c r="K45" s="11">
        <v>31.09</v>
      </c>
      <c r="L45" s="10">
        <f t="shared" si="13"/>
        <v>505.54</v>
      </c>
      <c r="M45" s="10">
        <v>0</v>
      </c>
      <c r="N45" s="10">
        <v>0</v>
      </c>
      <c r="O45" s="22">
        <f t="shared" ref="O45:O49" si="14">I45+L45+M45+N45</f>
        <v>3227.77</v>
      </c>
      <c r="Q45" s="24"/>
    </row>
    <row r="46" spans="1:17" ht="34.5" customHeight="1" thickTop="1" thickBot="1" x14ac:dyDescent="0.3">
      <c r="A46" s="25" t="s">
        <v>21</v>
      </c>
      <c r="B46" s="17" t="s">
        <v>49</v>
      </c>
      <c r="C46" s="10">
        <v>2743</v>
      </c>
      <c r="D46" s="11">
        <v>242.09</v>
      </c>
      <c r="E46" s="11">
        <v>0</v>
      </c>
      <c r="F46" s="11">
        <v>175</v>
      </c>
      <c r="G46" s="11">
        <v>0</v>
      </c>
      <c r="H46" s="11">
        <v>82.29</v>
      </c>
      <c r="I46" s="10">
        <f t="shared" si="12"/>
        <v>2758.2</v>
      </c>
      <c r="J46" s="11">
        <v>226.02</v>
      </c>
      <c r="K46" s="11">
        <v>31.39</v>
      </c>
      <c r="L46" s="10">
        <f t="shared" si="13"/>
        <v>499.5</v>
      </c>
      <c r="M46" s="10">
        <v>0</v>
      </c>
      <c r="N46" s="10">
        <v>0</v>
      </c>
      <c r="O46" s="22">
        <f t="shared" si="14"/>
        <v>3257.7</v>
      </c>
    </row>
    <row r="47" spans="1:17" ht="34.5" customHeight="1" thickTop="1" thickBot="1" x14ac:dyDescent="0.3">
      <c r="A47" s="25" t="s">
        <v>22</v>
      </c>
      <c r="B47" s="17" t="s">
        <v>23</v>
      </c>
      <c r="C47" s="10">
        <v>3694.57</v>
      </c>
      <c r="D47" s="11">
        <v>374.18</v>
      </c>
      <c r="E47" s="11">
        <v>137.84</v>
      </c>
      <c r="F47" s="11">
        <v>175</v>
      </c>
      <c r="G47" s="11">
        <v>0</v>
      </c>
      <c r="H47" s="11">
        <v>221.67</v>
      </c>
      <c r="I47" s="10">
        <f t="shared" si="12"/>
        <v>3579.22</v>
      </c>
      <c r="J47" s="11">
        <v>313.29000000000002</v>
      </c>
      <c r="K47" s="11">
        <v>43.51</v>
      </c>
      <c r="L47" s="10">
        <f t="shared" si="13"/>
        <v>868.82</v>
      </c>
      <c r="M47" s="10">
        <v>0</v>
      </c>
      <c r="N47" s="10">
        <v>0</v>
      </c>
      <c r="O47" s="22">
        <f t="shared" si="14"/>
        <v>4448.04</v>
      </c>
    </row>
    <row r="48" spans="1:17" ht="34.5" customHeight="1" thickTop="1" thickBot="1" x14ac:dyDescent="0.3">
      <c r="A48" s="25" t="s">
        <v>24</v>
      </c>
      <c r="B48" s="17" t="s">
        <v>49</v>
      </c>
      <c r="C48" s="10">
        <v>2743</v>
      </c>
      <c r="D48" s="11">
        <v>242.09</v>
      </c>
      <c r="E48" s="11">
        <v>13.9</v>
      </c>
      <c r="F48" s="11">
        <v>175</v>
      </c>
      <c r="G48" s="11">
        <v>0</v>
      </c>
      <c r="H48" s="11">
        <v>82.29</v>
      </c>
      <c r="I48" s="10">
        <f t="shared" si="12"/>
        <v>2744.3</v>
      </c>
      <c r="J48" s="11">
        <v>226.02</v>
      </c>
      <c r="K48" s="11">
        <v>31.39</v>
      </c>
      <c r="L48" s="10">
        <f t="shared" si="13"/>
        <v>513.4</v>
      </c>
      <c r="M48" s="10">
        <v>0</v>
      </c>
      <c r="N48" s="10">
        <v>0</v>
      </c>
      <c r="O48" s="22">
        <f t="shared" si="14"/>
        <v>3257.7</v>
      </c>
    </row>
    <row r="49" spans="1:17" ht="34.5" customHeight="1" thickTop="1" thickBot="1" x14ac:dyDescent="0.3">
      <c r="A49" s="25" t="s">
        <v>48</v>
      </c>
      <c r="B49" s="17" t="s">
        <v>49</v>
      </c>
      <c r="C49" s="10">
        <v>2743</v>
      </c>
      <c r="D49" s="11">
        <v>232.21</v>
      </c>
      <c r="E49" s="11">
        <v>0</v>
      </c>
      <c r="F49" s="11">
        <v>175</v>
      </c>
      <c r="G49" s="11">
        <v>0</v>
      </c>
      <c r="H49" s="11">
        <v>0</v>
      </c>
      <c r="I49" s="10">
        <f t="shared" si="12"/>
        <v>2685.79</v>
      </c>
      <c r="J49" s="11">
        <v>219.44</v>
      </c>
      <c r="K49" s="11">
        <v>30.48</v>
      </c>
      <c r="L49" s="10">
        <f t="shared" si="13"/>
        <v>482.13</v>
      </c>
      <c r="M49" s="10">
        <v>0</v>
      </c>
      <c r="N49" s="10">
        <v>0</v>
      </c>
      <c r="O49" s="22">
        <f t="shared" si="14"/>
        <v>3167.92</v>
      </c>
    </row>
    <row r="50" spans="1:17" ht="34.5" customHeight="1" thickTop="1" thickBot="1" x14ac:dyDescent="0.3">
      <c r="A50" s="5" t="s">
        <v>25</v>
      </c>
      <c r="B50" s="13"/>
      <c r="C50" s="14">
        <v>0</v>
      </c>
      <c r="D50" s="14">
        <f t="shared" ref="D50:O50" si="15">SUM(D44:D49)</f>
        <v>1329.36</v>
      </c>
      <c r="E50" s="14">
        <f t="shared" si="15"/>
        <v>163.58000000000001</v>
      </c>
      <c r="F50" s="14">
        <f t="shared" si="15"/>
        <v>875</v>
      </c>
      <c r="G50" s="14">
        <f t="shared" si="15"/>
        <v>0</v>
      </c>
      <c r="H50" s="14">
        <f t="shared" si="15"/>
        <v>441.11</v>
      </c>
      <c r="I50" s="14">
        <f t="shared" si="15"/>
        <v>14489.74</v>
      </c>
      <c r="J50" s="14">
        <f t="shared" si="15"/>
        <v>1208.5899999999999</v>
      </c>
      <c r="K50" s="14">
        <f t="shared" si="15"/>
        <v>167.86</v>
      </c>
      <c r="L50" s="14">
        <f t="shared" si="15"/>
        <v>2869.39</v>
      </c>
      <c r="M50" s="14">
        <f t="shared" si="15"/>
        <v>0</v>
      </c>
      <c r="N50" s="14">
        <f t="shared" si="15"/>
        <v>0</v>
      </c>
      <c r="O50" s="14">
        <f t="shared" si="15"/>
        <v>17359.13</v>
      </c>
    </row>
    <row r="51" spans="1:17" s="40" customFormat="1" ht="10.5" customHeight="1" thickTop="1" x14ac:dyDescent="0.25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</row>
    <row r="52" spans="1:17" ht="34.5" customHeight="1" thickBot="1" x14ac:dyDescent="0.3">
      <c r="A52" s="43" t="s">
        <v>29</v>
      </c>
      <c r="B52" s="43"/>
      <c r="C52" s="16" t="s">
        <v>2</v>
      </c>
      <c r="D52" s="4"/>
      <c r="E52" s="4"/>
      <c r="F52" s="44" t="s">
        <v>3</v>
      </c>
      <c r="G52" s="45"/>
      <c r="H52" s="46"/>
      <c r="I52" s="4"/>
      <c r="J52" s="4"/>
      <c r="K52" s="4"/>
      <c r="L52" s="3" t="s">
        <v>4</v>
      </c>
      <c r="M52" s="4"/>
      <c r="N52" s="4"/>
      <c r="O52" s="20" t="s">
        <v>5</v>
      </c>
    </row>
    <row r="53" spans="1:17" ht="34.5" customHeight="1" thickTop="1" thickBot="1" x14ac:dyDescent="0.3">
      <c r="A53" s="18" t="s">
        <v>6</v>
      </c>
      <c r="B53" s="6" t="s">
        <v>7</v>
      </c>
      <c r="C53" s="7" t="s">
        <v>8</v>
      </c>
      <c r="D53" s="8" t="s">
        <v>9</v>
      </c>
      <c r="E53" s="8" t="s">
        <v>10</v>
      </c>
      <c r="F53" s="15" t="s">
        <v>11</v>
      </c>
      <c r="G53" s="15" t="s">
        <v>12</v>
      </c>
      <c r="H53" s="15" t="s">
        <v>13</v>
      </c>
      <c r="I53" s="5" t="s">
        <v>14</v>
      </c>
      <c r="J53" s="5" t="s">
        <v>15</v>
      </c>
      <c r="K53" s="5" t="s">
        <v>16</v>
      </c>
      <c r="L53" s="6" t="s">
        <v>17</v>
      </c>
      <c r="M53" s="18" t="s">
        <v>18</v>
      </c>
      <c r="N53" s="5" t="s">
        <v>19</v>
      </c>
      <c r="O53" s="21" t="s">
        <v>20</v>
      </c>
    </row>
    <row r="54" spans="1:17" ht="34.5" customHeight="1" thickTop="1" thickBot="1" x14ac:dyDescent="0.3">
      <c r="A54" s="25" t="s">
        <v>53</v>
      </c>
      <c r="B54" s="17" t="s">
        <v>54</v>
      </c>
      <c r="C54" s="10">
        <f>4431/2</f>
        <v>2215.5</v>
      </c>
      <c r="D54" s="11">
        <f>452.45/2</f>
        <v>226.23</v>
      </c>
      <c r="E54" s="11">
        <f>236.41/2</f>
        <v>118.21</v>
      </c>
      <c r="F54" s="11">
        <f>175/2</f>
        <v>87.5</v>
      </c>
      <c r="G54" s="11">
        <v>0</v>
      </c>
      <c r="H54" s="11">
        <f>44.31/2</f>
        <v>22.16</v>
      </c>
      <c r="I54" s="10">
        <f t="shared" ref="I54:I59" si="16">C54-D54-E54+F54+H54+G54</f>
        <v>1980.72</v>
      </c>
      <c r="J54" s="11">
        <f>358.02/2</f>
        <v>179.01</v>
      </c>
      <c r="K54" s="11">
        <f>53.48/2</f>
        <v>26.74</v>
      </c>
      <c r="L54" s="10">
        <f t="shared" ref="L54:L59" si="17">J54+D54+K54+E54</f>
        <v>550.19000000000005</v>
      </c>
      <c r="M54" s="10">
        <v>0</v>
      </c>
      <c r="N54" s="10">
        <v>0</v>
      </c>
      <c r="O54" s="22">
        <f>I54+L54+M54+N54</f>
        <v>2530.91</v>
      </c>
    </row>
    <row r="55" spans="1:17" ht="34.5" customHeight="1" thickTop="1" thickBot="1" x14ac:dyDescent="0.3">
      <c r="A55" s="25" t="s">
        <v>47</v>
      </c>
      <c r="B55" s="17" t="s">
        <v>49</v>
      </c>
      <c r="C55" s="10">
        <v>2743</v>
      </c>
      <c r="D55" s="11">
        <v>238.79</v>
      </c>
      <c r="E55" s="11">
        <v>11.84</v>
      </c>
      <c r="F55" s="11">
        <v>175</v>
      </c>
      <c r="G55" s="11">
        <v>0</v>
      </c>
      <c r="H55" s="11">
        <v>54.86</v>
      </c>
      <c r="I55" s="10">
        <f t="shared" si="16"/>
        <v>2722.23</v>
      </c>
      <c r="J55" s="11">
        <v>223.82</v>
      </c>
      <c r="K55" s="11">
        <v>31.09</v>
      </c>
      <c r="L55" s="10">
        <f t="shared" si="17"/>
        <v>505.54</v>
      </c>
      <c r="M55" s="10">
        <v>0</v>
      </c>
      <c r="N55" s="10">
        <v>0</v>
      </c>
      <c r="O55" s="22">
        <f t="shared" ref="O55:O59" si="18">I55+L55+M55+N55</f>
        <v>3227.77</v>
      </c>
      <c r="Q55" s="24"/>
    </row>
    <row r="56" spans="1:17" ht="34.5" customHeight="1" thickTop="1" thickBot="1" x14ac:dyDescent="0.3">
      <c r="A56" s="25" t="s">
        <v>21</v>
      </c>
      <c r="B56" s="17" t="s">
        <v>49</v>
      </c>
      <c r="C56" s="10">
        <v>2743</v>
      </c>
      <c r="D56" s="11">
        <v>242.09</v>
      </c>
      <c r="E56" s="11">
        <v>0</v>
      </c>
      <c r="F56" s="11">
        <v>175</v>
      </c>
      <c r="G56" s="11">
        <v>0</v>
      </c>
      <c r="H56" s="11">
        <v>82.29</v>
      </c>
      <c r="I56" s="10">
        <f t="shared" si="16"/>
        <v>2758.2</v>
      </c>
      <c r="J56" s="11">
        <v>226.02</v>
      </c>
      <c r="K56" s="11">
        <v>31.39</v>
      </c>
      <c r="L56" s="10">
        <f t="shared" si="17"/>
        <v>499.5</v>
      </c>
      <c r="M56" s="10">
        <v>0</v>
      </c>
      <c r="N56" s="10">
        <v>0</v>
      </c>
      <c r="O56" s="22">
        <f t="shared" si="18"/>
        <v>3257.7</v>
      </c>
    </row>
    <row r="57" spans="1:17" ht="34.5" customHeight="1" thickTop="1" thickBot="1" x14ac:dyDescent="0.3">
      <c r="A57" s="25" t="s">
        <v>22</v>
      </c>
      <c r="B57" s="17" t="s">
        <v>23</v>
      </c>
      <c r="C57" s="10">
        <v>3694.57</v>
      </c>
      <c r="D57" s="11">
        <v>374.18</v>
      </c>
      <c r="E57" s="11">
        <v>137.84</v>
      </c>
      <c r="F57" s="11">
        <v>175</v>
      </c>
      <c r="G57" s="11">
        <v>0</v>
      </c>
      <c r="H57" s="11">
        <v>221.67</v>
      </c>
      <c r="I57" s="10">
        <f t="shared" si="16"/>
        <v>3579.22</v>
      </c>
      <c r="J57" s="11">
        <v>313.29000000000002</v>
      </c>
      <c r="K57" s="11">
        <v>43.51</v>
      </c>
      <c r="L57" s="10">
        <f t="shared" si="17"/>
        <v>868.82</v>
      </c>
      <c r="M57" s="10">
        <v>0</v>
      </c>
      <c r="N57" s="10">
        <v>0</v>
      </c>
      <c r="O57" s="22">
        <f t="shared" si="18"/>
        <v>4448.04</v>
      </c>
    </row>
    <row r="58" spans="1:17" ht="34.5" customHeight="1" thickTop="1" thickBot="1" x14ac:dyDescent="0.3">
      <c r="A58" s="25" t="s">
        <v>24</v>
      </c>
      <c r="B58" s="17" t="s">
        <v>49</v>
      </c>
      <c r="C58" s="10">
        <v>2743</v>
      </c>
      <c r="D58" s="11">
        <v>242.09</v>
      </c>
      <c r="E58" s="11">
        <v>13.9</v>
      </c>
      <c r="F58" s="11">
        <v>175</v>
      </c>
      <c r="G58" s="11">
        <v>0</v>
      </c>
      <c r="H58" s="11">
        <v>82.29</v>
      </c>
      <c r="I58" s="10">
        <f t="shared" si="16"/>
        <v>2744.3</v>
      </c>
      <c r="J58" s="11">
        <v>226.02</v>
      </c>
      <c r="K58" s="11">
        <v>31.39</v>
      </c>
      <c r="L58" s="10">
        <f t="shared" si="17"/>
        <v>513.4</v>
      </c>
      <c r="M58" s="10">
        <v>0</v>
      </c>
      <c r="N58" s="10">
        <v>0</v>
      </c>
      <c r="O58" s="22">
        <f t="shared" si="18"/>
        <v>3257.7</v>
      </c>
    </row>
    <row r="59" spans="1:17" ht="34.5" customHeight="1" thickTop="1" thickBot="1" x14ac:dyDescent="0.3">
      <c r="A59" s="25" t="s">
        <v>48</v>
      </c>
      <c r="B59" s="17" t="s">
        <v>49</v>
      </c>
      <c r="C59" s="10">
        <v>2743</v>
      </c>
      <c r="D59" s="11">
        <v>232.21</v>
      </c>
      <c r="E59" s="11">
        <v>0</v>
      </c>
      <c r="F59" s="11">
        <v>175</v>
      </c>
      <c r="G59" s="11">
        <v>0</v>
      </c>
      <c r="H59" s="11">
        <v>0</v>
      </c>
      <c r="I59" s="10">
        <f t="shared" si="16"/>
        <v>2685.79</v>
      </c>
      <c r="J59" s="11">
        <v>219.44</v>
      </c>
      <c r="K59" s="11">
        <v>30.48</v>
      </c>
      <c r="L59" s="10">
        <f t="shared" si="17"/>
        <v>482.13</v>
      </c>
      <c r="M59" s="10">
        <v>0</v>
      </c>
      <c r="N59" s="10">
        <v>0</v>
      </c>
      <c r="O59" s="22">
        <f t="shared" si="18"/>
        <v>3167.92</v>
      </c>
    </row>
    <row r="60" spans="1:17" ht="34.5" customHeight="1" thickTop="1" thickBot="1" x14ac:dyDescent="0.3">
      <c r="A60" s="5" t="s">
        <v>25</v>
      </c>
      <c r="B60" s="13"/>
      <c r="C60" s="14">
        <v>0</v>
      </c>
      <c r="D60" s="14">
        <f t="shared" ref="D60:O60" si="19">SUM(D54:D59)</f>
        <v>1555.59</v>
      </c>
      <c r="E60" s="14">
        <f t="shared" si="19"/>
        <v>281.79000000000002</v>
      </c>
      <c r="F60" s="14">
        <f t="shared" si="19"/>
        <v>962.5</v>
      </c>
      <c r="G60" s="14">
        <f t="shared" si="19"/>
        <v>0</v>
      </c>
      <c r="H60" s="14">
        <f t="shared" si="19"/>
        <v>463.27</v>
      </c>
      <c r="I60" s="14">
        <f t="shared" si="19"/>
        <v>16470.46</v>
      </c>
      <c r="J60" s="14">
        <f t="shared" si="19"/>
        <v>1387.6</v>
      </c>
      <c r="K60" s="14">
        <f t="shared" si="19"/>
        <v>194.6</v>
      </c>
      <c r="L60" s="14">
        <f t="shared" si="19"/>
        <v>3419.58</v>
      </c>
      <c r="M60" s="14">
        <f t="shared" si="19"/>
        <v>0</v>
      </c>
      <c r="N60" s="14">
        <f t="shared" si="19"/>
        <v>0</v>
      </c>
      <c r="O60" s="14">
        <f t="shared" si="19"/>
        <v>19890.04</v>
      </c>
    </row>
    <row r="61" spans="1:17" s="40" customFormat="1" ht="7.5" customHeight="1" thickTop="1" x14ac:dyDescent="0.25">
      <c r="A61" s="37"/>
      <c r="B61" s="38"/>
      <c r="C61" s="39"/>
      <c r="D61" s="39"/>
      <c r="E61" s="39"/>
      <c r="F61" s="39"/>
      <c r="G61" s="39"/>
      <c r="H61" s="39"/>
      <c r="I61" s="39"/>
      <c r="J61" s="39"/>
      <c r="K61" s="39"/>
      <c r="L61" s="39"/>
      <c r="M61" s="39"/>
      <c r="N61" s="39"/>
      <c r="O61" s="39"/>
    </row>
    <row r="62" spans="1:17" ht="34.5" customHeight="1" thickBot="1" x14ac:dyDescent="0.3">
      <c r="A62" s="43" t="s">
        <v>30</v>
      </c>
      <c r="B62" s="43"/>
      <c r="C62" s="16" t="s">
        <v>2</v>
      </c>
      <c r="D62" s="4"/>
      <c r="E62" s="4"/>
      <c r="F62" s="44" t="s">
        <v>3</v>
      </c>
      <c r="G62" s="45"/>
      <c r="H62" s="46"/>
      <c r="I62" s="4"/>
      <c r="J62" s="4"/>
      <c r="K62" s="4"/>
      <c r="L62" s="3" t="s">
        <v>4</v>
      </c>
      <c r="M62" s="4"/>
      <c r="N62" s="4"/>
      <c r="O62" s="20" t="s">
        <v>5</v>
      </c>
    </row>
    <row r="63" spans="1:17" ht="34.5" customHeight="1" thickTop="1" thickBot="1" x14ac:dyDescent="0.3">
      <c r="A63" s="18" t="s">
        <v>6</v>
      </c>
      <c r="B63" s="6" t="s">
        <v>7</v>
      </c>
      <c r="C63" s="7" t="s">
        <v>8</v>
      </c>
      <c r="D63" s="8" t="s">
        <v>9</v>
      </c>
      <c r="E63" s="8" t="s">
        <v>10</v>
      </c>
      <c r="F63" s="15" t="s">
        <v>11</v>
      </c>
      <c r="G63" s="15" t="s">
        <v>12</v>
      </c>
      <c r="H63" s="15" t="s">
        <v>13</v>
      </c>
      <c r="I63" s="5" t="s">
        <v>14</v>
      </c>
      <c r="J63" s="5" t="s">
        <v>15</v>
      </c>
      <c r="K63" s="5" t="s">
        <v>16</v>
      </c>
      <c r="L63" s="6" t="s">
        <v>17</v>
      </c>
      <c r="M63" s="18" t="s">
        <v>18</v>
      </c>
      <c r="N63" s="5" t="s">
        <v>19</v>
      </c>
      <c r="O63" s="21" t="s">
        <v>20</v>
      </c>
    </row>
    <row r="64" spans="1:17" ht="34.5" customHeight="1" thickTop="1" thickBot="1" x14ac:dyDescent="0.3">
      <c r="A64" s="25" t="s">
        <v>53</v>
      </c>
      <c r="B64" s="17" t="s">
        <v>54</v>
      </c>
      <c r="C64" s="10">
        <f>4431/2</f>
        <v>2215.5</v>
      </c>
      <c r="D64" s="11">
        <f>452.45/2</f>
        <v>226.23</v>
      </c>
      <c r="E64" s="11">
        <f>236.41/2</f>
        <v>118.21</v>
      </c>
      <c r="F64" s="11">
        <f>175/2</f>
        <v>87.5</v>
      </c>
      <c r="G64" s="11">
        <v>0</v>
      </c>
      <c r="H64" s="11">
        <f>44.31/2</f>
        <v>22.16</v>
      </c>
      <c r="I64" s="10">
        <f t="shared" ref="I64:I69" si="20">C64-D64-E64+F64+H64+G64</f>
        <v>1980.72</v>
      </c>
      <c r="J64" s="11">
        <f>358.02/2</f>
        <v>179.01</v>
      </c>
      <c r="K64" s="11">
        <f>53.48/2</f>
        <v>26.74</v>
      </c>
      <c r="L64" s="10">
        <f t="shared" ref="L64:L69" si="21">J64+D64+K64+E64</f>
        <v>550.19000000000005</v>
      </c>
      <c r="M64" s="10">
        <v>0</v>
      </c>
      <c r="N64" s="10">
        <v>0</v>
      </c>
      <c r="O64" s="22">
        <f>I64+L64+M64+N64</f>
        <v>2530.91</v>
      </c>
    </row>
    <row r="65" spans="1:17" ht="34.5" customHeight="1" thickTop="1" thickBot="1" x14ac:dyDescent="0.3">
      <c r="A65" s="25" t="s">
        <v>47</v>
      </c>
      <c r="B65" s="17" t="s">
        <v>49</v>
      </c>
      <c r="C65" s="10">
        <v>2743</v>
      </c>
      <c r="D65" s="11">
        <v>238.79</v>
      </c>
      <c r="E65" s="11">
        <v>11.84</v>
      </c>
      <c r="F65" s="11">
        <v>175</v>
      </c>
      <c r="G65" s="11">
        <v>0</v>
      </c>
      <c r="H65" s="11">
        <v>54.86</v>
      </c>
      <c r="I65" s="10">
        <f t="shared" si="20"/>
        <v>2722.23</v>
      </c>
      <c r="J65" s="11">
        <v>223.82</v>
      </c>
      <c r="K65" s="11">
        <v>31.09</v>
      </c>
      <c r="L65" s="10">
        <f t="shared" si="21"/>
        <v>505.54</v>
      </c>
      <c r="M65" s="10">
        <v>2722.23</v>
      </c>
      <c r="N65" s="10">
        <v>0</v>
      </c>
      <c r="O65" s="22">
        <f t="shared" ref="O65:O69" si="22">I65+L65+M65+N65</f>
        <v>5950</v>
      </c>
      <c r="Q65" s="24"/>
    </row>
    <row r="66" spans="1:17" ht="34.5" customHeight="1" thickTop="1" thickBot="1" x14ac:dyDescent="0.3">
      <c r="A66" s="25" t="s">
        <v>21</v>
      </c>
      <c r="B66" s="17" t="s">
        <v>49</v>
      </c>
      <c r="C66" s="10">
        <v>2743</v>
      </c>
      <c r="D66" s="11">
        <v>242.09</v>
      </c>
      <c r="E66" s="11">
        <v>0</v>
      </c>
      <c r="F66" s="11">
        <v>175</v>
      </c>
      <c r="G66" s="11">
        <v>0</v>
      </c>
      <c r="H66" s="11">
        <v>82.29</v>
      </c>
      <c r="I66" s="10">
        <f t="shared" si="20"/>
        <v>2758.2</v>
      </c>
      <c r="J66" s="11">
        <v>226.02</v>
      </c>
      <c r="K66" s="11">
        <v>31.39</v>
      </c>
      <c r="L66" s="10">
        <f t="shared" si="21"/>
        <v>499.5</v>
      </c>
      <c r="M66" s="10">
        <v>0</v>
      </c>
      <c r="N66" s="10">
        <v>0</v>
      </c>
      <c r="O66" s="22">
        <f t="shared" si="22"/>
        <v>3257.7</v>
      </c>
    </row>
    <row r="67" spans="1:17" ht="34.5" customHeight="1" thickTop="1" thickBot="1" x14ac:dyDescent="0.3">
      <c r="A67" s="25" t="s">
        <v>22</v>
      </c>
      <c r="B67" s="17" t="s">
        <v>23</v>
      </c>
      <c r="C67" s="10">
        <v>3694.57</v>
      </c>
      <c r="D67" s="11">
        <v>374.18</v>
      </c>
      <c r="E67" s="11">
        <v>137.84</v>
      </c>
      <c r="F67" s="11">
        <v>175</v>
      </c>
      <c r="G67" s="11">
        <v>0</v>
      </c>
      <c r="H67" s="11">
        <v>221.67</v>
      </c>
      <c r="I67" s="10">
        <f t="shared" si="20"/>
        <v>3579.22</v>
      </c>
      <c r="J67" s="11">
        <v>313.29000000000002</v>
      </c>
      <c r="K67" s="11">
        <v>43.51</v>
      </c>
      <c r="L67" s="10">
        <f t="shared" si="21"/>
        <v>868.82</v>
      </c>
      <c r="M67" s="10">
        <v>0</v>
      </c>
      <c r="N67" s="10">
        <v>0</v>
      </c>
      <c r="O67" s="22">
        <f t="shared" si="22"/>
        <v>4448.04</v>
      </c>
    </row>
    <row r="68" spans="1:17" ht="34.5" customHeight="1" thickTop="1" thickBot="1" x14ac:dyDescent="0.3">
      <c r="A68" s="25" t="s">
        <v>24</v>
      </c>
      <c r="B68" s="17" t="s">
        <v>49</v>
      </c>
      <c r="C68" s="10">
        <v>2743</v>
      </c>
      <c r="D68" s="11">
        <v>242.09</v>
      </c>
      <c r="E68" s="11">
        <v>13.9</v>
      </c>
      <c r="F68" s="11">
        <v>175</v>
      </c>
      <c r="G68" s="11">
        <v>0</v>
      </c>
      <c r="H68" s="11">
        <v>82.29</v>
      </c>
      <c r="I68" s="10">
        <f t="shared" si="20"/>
        <v>2744.3</v>
      </c>
      <c r="J68" s="11">
        <v>226.02</v>
      </c>
      <c r="K68" s="11">
        <v>31.39</v>
      </c>
      <c r="L68" s="10">
        <f t="shared" si="21"/>
        <v>513.4</v>
      </c>
      <c r="M68" s="10">
        <v>0</v>
      </c>
      <c r="N68" s="10">
        <v>0</v>
      </c>
      <c r="O68" s="22">
        <f t="shared" si="22"/>
        <v>3257.7</v>
      </c>
    </row>
    <row r="69" spans="1:17" ht="34.5" customHeight="1" thickTop="1" thickBot="1" x14ac:dyDescent="0.3">
      <c r="A69" s="25" t="s">
        <v>48</v>
      </c>
      <c r="B69" s="17" t="s">
        <v>49</v>
      </c>
      <c r="C69" s="10">
        <v>2743</v>
      </c>
      <c r="D69" s="11">
        <v>232.21</v>
      </c>
      <c r="E69" s="11">
        <v>0</v>
      </c>
      <c r="F69" s="11">
        <v>175</v>
      </c>
      <c r="G69" s="11">
        <v>0</v>
      </c>
      <c r="H69" s="11">
        <v>0</v>
      </c>
      <c r="I69" s="10">
        <f t="shared" si="20"/>
        <v>2685.79</v>
      </c>
      <c r="J69" s="11">
        <v>219.44</v>
      </c>
      <c r="K69" s="11">
        <v>30.48</v>
      </c>
      <c r="L69" s="10">
        <f t="shared" si="21"/>
        <v>482.13</v>
      </c>
      <c r="M69" s="10">
        <v>2685.79</v>
      </c>
      <c r="N69" s="10">
        <v>0</v>
      </c>
      <c r="O69" s="22">
        <f t="shared" si="22"/>
        <v>5853.71</v>
      </c>
    </row>
    <row r="70" spans="1:17" ht="34.5" customHeight="1" thickTop="1" thickBot="1" x14ac:dyDescent="0.3">
      <c r="A70" s="5" t="s">
        <v>25</v>
      </c>
      <c r="B70" s="13"/>
      <c r="C70" s="14">
        <v>0</v>
      </c>
      <c r="D70" s="14">
        <f t="shared" ref="D70:O70" si="23">SUM(D64:D69)</f>
        <v>1555.59</v>
      </c>
      <c r="E70" s="14">
        <f t="shared" si="23"/>
        <v>281.79000000000002</v>
      </c>
      <c r="F70" s="14">
        <f t="shared" si="23"/>
        <v>962.5</v>
      </c>
      <c r="G70" s="14">
        <f t="shared" si="23"/>
        <v>0</v>
      </c>
      <c r="H70" s="14">
        <f t="shared" si="23"/>
        <v>463.27</v>
      </c>
      <c r="I70" s="14">
        <f t="shared" si="23"/>
        <v>16470.46</v>
      </c>
      <c r="J70" s="14">
        <f t="shared" si="23"/>
        <v>1387.6</v>
      </c>
      <c r="K70" s="14">
        <f t="shared" si="23"/>
        <v>194.6</v>
      </c>
      <c r="L70" s="14">
        <f t="shared" si="23"/>
        <v>3419.58</v>
      </c>
      <c r="M70" s="14">
        <f t="shared" si="23"/>
        <v>5408.02</v>
      </c>
      <c r="N70" s="14">
        <f t="shared" si="23"/>
        <v>0</v>
      </c>
      <c r="O70" s="14">
        <f t="shared" si="23"/>
        <v>25298.06</v>
      </c>
    </row>
    <row r="71" spans="1:17" s="40" customFormat="1" ht="7.5" customHeight="1" thickTop="1" x14ac:dyDescent="0.25">
      <c r="A71" s="37"/>
      <c r="B71" s="38"/>
      <c r="C71" s="39"/>
      <c r="D71" s="39"/>
      <c r="E71" s="39"/>
      <c r="F71" s="39"/>
      <c r="G71" s="39"/>
      <c r="H71" s="39"/>
      <c r="I71" s="39"/>
      <c r="J71" s="39"/>
      <c r="K71" s="39"/>
      <c r="L71" s="39"/>
      <c r="M71" s="39"/>
      <c r="N71" s="39"/>
      <c r="O71" s="39"/>
    </row>
    <row r="72" spans="1:17" ht="34.5" customHeight="1" thickBot="1" x14ac:dyDescent="0.3">
      <c r="A72" s="43" t="s">
        <v>31</v>
      </c>
      <c r="B72" s="43"/>
      <c r="C72" s="16" t="s">
        <v>2</v>
      </c>
      <c r="D72" s="4"/>
      <c r="E72" s="4"/>
      <c r="F72" s="44" t="s">
        <v>3</v>
      </c>
      <c r="G72" s="45"/>
      <c r="H72" s="46"/>
      <c r="I72" s="4"/>
      <c r="J72" s="4"/>
      <c r="K72" s="4"/>
      <c r="L72" s="3" t="s">
        <v>4</v>
      </c>
      <c r="M72" s="4"/>
      <c r="N72" s="4"/>
      <c r="O72" s="20" t="s">
        <v>5</v>
      </c>
    </row>
    <row r="73" spans="1:17" ht="34.5" customHeight="1" thickTop="1" thickBot="1" x14ac:dyDescent="0.3">
      <c r="A73" s="18" t="s">
        <v>6</v>
      </c>
      <c r="B73" s="6" t="s">
        <v>7</v>
      </c>
      <c r="C73" s="7" t="s">
        <v>8</v>
      </c>
      <c r="D73" s="8" t="s">
        <v>9</v>
      </c>
      <c r="E73" s="8" t="s">
        <v>10</v>
      </c>
      <c r="F73" s="15" t="s">
        <v>11</v>
      </c>
      <c r="G73" s="15" t="s">
        <v>12</v>
      </c>
      <c r="H73" s="15" t="s">
        <v>13</v>
      </c>
      <c r="I73" s="5" t="s">
        <v>14</v>
      </c>
      <c r="J73" s="5" t="s">
        <v>15</v>
      </c>
      <c r="K73" s="5" t="s">
        <v>16</v>
      </c>
      <c r="L73" s="6" t="s">
        <v>17</v>
      </c>
      <c r="M73" s="18" t="s">
        <v>18</v>
      </c>
      <c r="N73" s="5" t="s">
        <v>19</v>
      </c>
      <c r="O73" s="21" t="s">
        <v>20</v>
      </c>
    </row>
    <row r="74" spans="1:17" ht="34.5" customHeight="1" thickTop="1" thickBot="1" x14ac:dyDescent="0.3">
      <c r="A74" s="25" t="s">
        <v>53</v>
      </c>
      <c r="B74" s="17" t="s">
        <v>54</v>
      </c>
      <c r="C74" s="10">
        <f>4431/2</f>
        <v>2215.5</v>
      </c>
      <c r="D74" s="11">
        <f>452.45/2</f>
        <v>226.23</v>
      </c>
      <c r="E74" s="11">
        <f>236.41/2</f>
        <v>118.21</v>
      </c>
      <c r="F74" s="11">
        <f>175/2</f>
        <v>87.5</v>
      </c>
      <c r="G74" s="11">
        <v>0</v>
      </c>
      <c r="H74" s="11">
        <f>44.31/2</f>
        <v>22.16</v>
      </c>
      <c r="I74" s="10">
        <f t="shared" ref="I74:I79" si="24">C74-D74-E74+F74+H74+G74</f>
        <v>1980.72</v>
      </c>
      <c r="J74" s="11">
        <f>358.02/2</f>
        <v>179.01</v>
      </c>
      <c r="K74" s="11">
        <f>53.48/2</f>
        <v>26.74</v>
      </c>
      <c r="L74" s="10">
        <f t="shared" ref="L74:L79" si="25">J74+D74+K74+E74</f>
        <v>550.19000000000005</v>
      </c>
      <c r="M74" s="10">
        <v>0</v>
      </c>
      <c r="N74" s="10">
        <v>0</v>
      </c>
      <c r="O74" s="22">
        <f>I74+L74+M74+N74</f>
        <v>2530.91</v>
      </c>
    </row>
    <row r="75" spans="1:17" ht="34.5" customHeight="1" thickTop="1" thickBot="1" x14ac:dyDescent="0.3">
      <c r="A75" s="25" t="s">
        <v>47</v>
      </c>
      <c r="B75" s="17" t="s">
        <v>49</v>
      </c>
      <c r="C75" s="10">
        <v>0</v>
      </c>
      <c r="D75" s="11">
        <v>0</v>
      </c>
      <c r="E75" s="11">
        <v>0</v>
      </c>
      <c r="F75" s="11">
        <v>0</v>
      </c>
      <c r="G75" s="11">
        <v>0</v>
      </c>
      <c r="H75" s="11">
        <v>0</v>
      </c>
      <c r="I75" s="10">
        <f t="shared" si="24"/>
        <v>0</v>
      </c>
      <c r="J75" s="11">
        <v>0</v>
      </c>
      <c r="K75" s="11">
        <v>0</v>
      </c>
      <c r="L75" s="10">
        <f t="shared" si="25"/>
        <v>0</v>
      </c>
      <c r="M75" s="10">
        <v>0</v>
      </c>
      <c r="N75" s="10">
        <v>0</v>
      </c>
      <c r="O75" s="22">
        <f t="shared" ref="O75:O79" si="26">I75+L75+M75+N75</f>
        <v>0</v>
      </c>
      <c r="Q75" s="24"/>
    </row>
    <row r="76" spans="1:17" ht="34.5" customHeight="1" thickTop="1" thickBot="1" x14ac:dyDescent="0.3">
      <c r="A76" s="25" t="s">
        <v>21</v>
      </c>
      <c r="B76" s="17" t="s">
        <v>49</v>
      </c>
      <c r="C76" s="10">
        <v>2743</v>
      </c>
      <c r="D76" s="11">
        <v>242.09</v>
      </c>
      <c r="E76" s="11">
        <v>0</v>
      </c>
      <c r="F76" s="11">
        <v>175</v>
      </c>
      <c r="G76" s="11">
        <v>0</v>
      </c>
      <c r="H76" s="11">
        <v>82.29</v>
      </c>
      <c r="I76" s="10">
        <f t="shared" si="24"/>
        <v>2758.2</v>
      </c>
      <c r="J76" s="11">
        <v>226.02</v>
      </c>
      <c r="K76" s="11">
        <v>31.39</v>
      </c>
      <c r="L76" s="10">
        <f t="shared" si="25"/>
        <v>499.5</v>
      </c>
      <c r="M76" s="10">
        <v>0</v>
      </c>
      <c r="N76" s="10">
        <v>0</v>
      </c>
      <c r="O76" s="22">
        <f t="shared" si="26"/>
        <v>3257.7</v>
      </c>
    </row>
    <row r="77" spans="1:17" ht="34.5" customHeight="1" thickTop="1" thickBot="1" x14ac:dyDescent="0.3">
      <c r="A77" s="25" t="s">
        <v>22</v>
      </c>
      <c r="B77" s="17" t="s">
        <v>23</v>
      </c>
      <c r="C77" s="10">
        <v>3694.57</v>
      </c>
      <c r="D77" s="11">
        <v>374.18</v>
      </c>
      <c r="E77" s="11">
        <v>137.84</v>
      </c>
      <c r="F77" s="11">
        <v>175</v>
      </c>
      <c r="G77" s="11">
        <v>0</v>
      </c>
      <c r="H77" s="11">
        <v>221.67</v>
      </c>
      <c r="I77" s="10">
        <f t="shared" si="24"/>
        <v>3579.22</v>
      </c>
      <c r="J77" s="11">
        <v>313.29000000000002</v>
      </c>
      <c r="K77" s="11">
        <v>43.51</v>
      </c>
      <c r="L77" s="10">
        <f t="shared" si="25"/>
        <v>868.82</v>
      </c>
      <c r="M77" s="10">
        <v>0</v>
      </c>
      <c r="N77" s="10">
        <v>0</v>
      </c>
      <c r="O77" s="22">
        <f t="shared" si="26"/>
        <v>4448.04</v>
      </c>
    </row>
    <row r="78" spans="1:17" ht="34.5" customHeight="1" thickTop="1" thickBot="1" x14ac:dyDescent="0.3">
      <c r="A78" s="25" t="s">
        <v>24</v>
      </c>
      <c r="B78" s="17" t="s">
        <v>49</v>
      </c>
      <c r="C78" s="10">
        <v>2743</v>
      </c>
      <c r="D78" s="11">
        <v>242.09</v>
      </c>
      <c r="E78" s="11">
        <v>13.9</v>
      </c>
      <c r="F78" s="11">
        <v>175</v>
      </c>
      <c r="G78" s="11">
        <v>0</v>
      </c>
      <c r="H78" s="11">
        <v>82.29</v>
      </c>
      <c r="I78" s="10">
        <f t="shared" si="24"/>
        <v>2744.3</v>
      </c>
      <c r="J78" s="11">
        <v>226.02</v>
      </c>
      <c r="K78" s="11">
        <v>31.39</v>
      </c>
      <c r="L78" s="10">
        <f t="shared" si="25"/>
        <v>513.4</v>
      </c>
      <c r="M78" s="10">
        <v>0</v>
      </c>
      <c r="N78" s="10">
        <v>0</v>
      </c>
      <c r="O78" s="22">
        <f t="shared" si="26"/>
        <v>3257.7</v>
      </c>
    </row>
    <row r="79" spans="1:17" ht="34.5" customHeight="1" thickTop="1" thickBot="1" x14ac:dyDescent="0.3">
      <c r="A79" s="25" t="s">
        <v>48</v>
      </c>
      <c r="B79" s="17" t="s">
        <v>49</v>
      </c>
      <c r="C79" s="10">
        <v>0</v>
      </c>
      <c r="D79" s="11">
        <v>0</v>
      </c>
      <c r="E79" s="11">
        <v>0</v>
      </c>
      <c r="F79" s="11">
        <v>0</v>
      </c>
      <c r="G79" s="11">
        <v>0</v>
      </c>
      <c r="H79" s="11">
        <v>0</v>
      </c>
      <c r="I79" s="10">
        <f t="shared" si="24"/>
        <v>0</v>
      </c>
      <c r="J79" s="11">
        <v>0</v>
      </c>
      <c r="K79" s="11">
        <v>0</v>
      </c>
      <c r="L79" s="10">
        <f t="shared" si="25"/>
        <v>0</v>
      </c>
      <c r="M79" s="10">
        <v>0</v>
      </c>
      <c r="N79" s="10">
        <v>0</v>
      </c>
      <c r="O79" s="22">
        <f t="shared" si="26"/>
        <v>0</v>
      </c>
    </row>
    <row r="80" spans="1:17" ht="34.5" customHeight="1" thickTop="1" thickBot="1" x14ac:dyDescent="0.3">
      <c r="A80" s="5" t="s">
        <v>25</v>
      </c>
      <c r="B80" s="13"/>
      <c r="C80" s="14">
        <v>0</v>
      </c>
      <c r="D80" s="14">
        <f t="shared" ref="D80:O80" si="27">SUM(D74:D79)</f>
        <v>1084.5899999999999</v>
      </c>
      <c r="E80" s="14">
        <f t="shared" si="27"/>
        <v>269.95</v>
      </c>
      <c r="F80" s="14">
        <f t="shared" si="27"/>
        <v>612.5</v>
      </c>
      <c r="G80" s="14">
        <f t="shared" si="27"/>
        <v>0</v>
      </c>
      <c r="H80" s="14">
        <f t="shared" si="27"/>
        <v>408.41</v>
      </c>
      <c r="I80" s="14">
        <f t="shared" si="27"/>
        <v>11062.44</v>
      </c>
      <c r="J80" s="14">
        <f t="shared" si="27"/>
        <v>944.34</v>
      </c>
      <c r="K80" s="14">
        <f t="shared" si="27"/>
        <v>133.03</v>
      </c>
      <c r="L80" s="14">
        <f t="shared" si="27"/>
        <v>2431.91</v>
      </c>
      <c r="M80" s="14">
        <f t="shared" si="27"/>
        <v>0</v>
      </c>
      <c r="N80" s="14">
        <f t="shared" si="27"/>
        <v>0</v>
      </c>
      <c r="O80" s="14">
        <f t="shared" si="27"/>
        <v>13494.35</v>
      </c>
    </row>
    <row r="81" spans="1:17" s="40" customFormat="1" ht="7.5" customHeight="1" thickTop="1" x14ac:dyDescent="0.25">
      <c r="A81" s="37"/>
      <c r="B81" s="38"/>
      <c r="C81" s="39"/>
      <c r="D81" s="39"/>
      <c r="E81" s="39"/>
      <c r="F81" s="39"/>
      <c r="G81" s="39"/>
      <c r="H81" s="39"/>
      <c r="I81" s="39"/>
      <c r="J81" s="39"/>
      <c r="K81" s="39"/>
      <c r="L81" s="39"/>
      <c r="M81" s="39"/>
      <c r="N81" s="39"/>
      <c r="O81" s="39"/>
    </row>
    <row r="82" spans="1:17" ht="34.5" customHeight="1" thickBot="1" x14ac:dyDescent="0.3">
      <c r="A82" s="43" t="s">
        <v>32</v>
      </c>
      <c r="B82" s="43"/>
      <c r="C82" s="16" t="s">
        <v>2</v>
      </c>
      <c r="D82" s="4"/>
      <c r="E82" s="4"/>
      <c r="F82" s="44" t="s">
        <v>3</v>
      </c>
      <c r="G82" s="45"/>
      <c r="H82" s="46"/>
      <c r="I82" s="4"/>
      <c r="J82" s="4"/>
      <c r="K82" s="4"/>
      <c r="L82" s="3" t="s">
        <v>4</v>
      </c>
      <c r="M82" s="4"/>
      <c r="N82" s="4"/>
      <c r="O82" s="20" t="s">
        <v>5</v>
      </c>
    </row>
    <row r="83" spans="1:17" ht="34.5" customHeight="1" thickTop="1" thickBot="1" x14ac:dyDescent="0.3">
      <c r="A83" s="18" t="s">
        <v>6</v>
      </c>
      <c r="B83" s="6" t="s">
        <v>7</v>
      </c>
      <c r="C83" s="7" t="s">
        <v>8</v>
      </c>
      <c r="D83" s="8" t="s">
        <v>9</v>
      </c>
      <c r="E83" s="8" t="s">
        <v>10</v>
      </c>
      <c r="F83" s="15" t="s">
        <v>11</v>
      </c>
      <c r="G83" s="15" t="s">
        <v>12</v>
      </c>
      <c r="H83" s="15" t="s">
        <v>13</v>
      </c>
      <c r="I83" s="5" t="s">
        <v>14</v>
      </c>
      <c r="J83" s="5" t="s">
        <v>15</v>
      </c>
      <c r="K83" s="5" t="s">
        <v>16</v>
      </c>
      <c r="L83" s="6" t="s">
        <v>17</v>
      </c>
      <c r="M83" s="18" t="s">
        <v>18</v>
      </c>
      <c r="N83" s="5" t="s">
        <v>19</v>
      </c>
      <c r="O83" s="21" t="s">
        <v>20</v>
      </c>
    </row>
    <row r="84" spans="1:17" ht="34.5" customHeight="1" thickTop="1" thickBot="1" x14ac:dyDescent="0.3">
      <c r="A84" s="25" t="s">
        <v>53</v>
      </c>
      <c r="B84" s="17" t="s">
        <v>54</v>
      </c>
      <c r="C84" s="10">
        <f>4431/2</f>
        <v>2215.5</v>
      </c>
      <c r="D84" s="11">
        <f>452.45/2</f>
        <v>226.23</v>
      </c>
      <c r="E84" s="11">
        <f>236.41/2</f>
        <v>118.21</v>
      </c>
      <c r="F84" s="11">
        <f>175/2</f>
        <v>87.5</v>
      </c>
      <c r="G84" s="11">
        <v>0</v>
      </c>
      <c r="H84" s="11">
        <f>44.31/2</f>
        <v>22.16</v>
      </c>
      <c r="I84" s="10">
        <f t="shared" ref="I84:I89" si="28">C84-D84-E84+F84+H84+G84</f>
        <v>1980.72</v>
      </c>
      <c r="J84" s="11">
        <f>358.02/2</f>
        <v>179.01</v>
      </c>
      <c r="K84" s="11">
        <f>53.48/2</f>
        <v>26.74</v>
      </c>
      <c r="L84" s="10">
        <f t="shared" ref="L84:L89" si="29">J84+D84+K84+E84</f>
        <v>550.19000000000005</v>
      </c>
      <c r="M84" s="10">
        <v>0</v>
      </c>
      <c r="N84" s="10">
        <v>0</v>
      </c>
      <c r="O84" s="22">
        <f>I84+L84+M84+N84</f>
        <v>2530.91</v>
      </c>
    </row>
    <row r="85" spans="1:17" ht="34.5" customHeight="1" thickTop="1" thickBot="1" x14ac:dyDescent="0.3">
      <c r="A85" s="25" t="s">
        <v>47</v>
      </c>
      <c r="B85" s="17" t="s">
        <v>49</v>
      </c>
      <c r="C85" s="10">
        <v>2743</v>
      </c>
      <c r="D85" s="11">
        <v>238.79</v>
      </c>
      <c r="E85" s="11">
        <v>11.84</v>
      </c>
      <c r="F85" s="11">
        <v>175</v>
      </c>
      <c r="G85" s="11">
        <v>0</v>
      </c>
      <c r="H85" s="11">
        <v>54.86</v>
      </c>
      <c r="I85" s="10">
        <f t="shared" si="28"/>
        <v>2722.23</v>
      </c>
      <c r="J85" s="11">
        <v>223.82</v>
      </c>
      <c r="K85" s="11">
        <v>31.09</v>
      </c>
      <c r="L85" s="10">
        <f t="shared" si="29"/>
        <v>505.54</v>
      </c>
      <c r="M85" s="10">
        <v>0</v>
      </c>
      <c r="N85" s="10">
        <v>0</v>
      </c>
      <c r="O85" s="22">
        <f t="shared" ref="O85:O89" si="30">I85+L85+M85+N85</f>
        <v>3227.77</v>
      </c>
      <c r="Q85" s="24"/>
    </row>
    <row r="86" spans="1:17" ht="34.5" customHeight="1" thickTop="1" thickBot="1" x14ac:dyDescent="0.3">
      <c r="A86" s="25" t="s">
        <v>21</v>
      </c>
      <c r="B86" s="17" t="s">
        <v>49</v>
      </c>
      <c r="C86" s="10">
        <v>2743</v>
      </c>
      <c r="D86" s="11">
        <v>242.09</v>
      </c>
      <c r="E86" s="11">
        <v>0</v>
      </c>
      <c r="F86" s="11">
        <v>175</v>
      </c>
      <c r="G86" s="11">
        <v>0</v>
      </c>
      <c r="H86" s="11">
        <v>82.29</v>
      </c>
      <c r="I86" s="10">
        <f t="shared" si="28"/>
        <v>2758.2</v>
      </c>
      <c r="J86" s="11">
        <v>226.02</v>
      </c>
      <c r="K86" s="11">
        <v>31.39</v>
      </c>
      <c r="L86" s="10">
        <f t="shared" si="29"/>
        <v>499.5</v>
      </c>
      <c r="M86" s="10">
        <v>0</v>
      </c>
      <c r="N86" s="10">
        <v>0</v>
      </c>
      <c r="O86" s="22">
        <f t="shared" si="30"/>
        <v>3257.7</v>
      </c>
    </row>
    <row r="87" spans="1:17" ht="34.5" customHeight="1" thickTop="1" thickBot="1" x14ac:dyDescent="0.3">
      <c r="A87" s="25" t="s">
        <v>22</v>
      </c>
      <c r="B87" s="17" t="s">
        <v>23</v>
      </c>
      <c r="C87" s="10">
        <v>3694.57</v>
      </c>
      <c r="D87" s="11">
        <v>374.18</v>
      </c>
      <c r="E87" s="11">
        <v>137.84</v>
      </c>
      <c r="F87" s="11">
        <v>175</v>
      </c>
      <c r="G87" s="11">
        <v>0</v>
      </c>
      <c r="H87" s="11">
        <v>221.67</v>
      </c>
      <c r="I87" s="10">
        <f t="shared" si="28"/>
        <v>3579.22</v>
      </c>
      <c r="J87" s="11">
        <v>313.29000000000002</v>
      </c>
      <c r="K87" s="11">
        <v>43.51</v>
      </c>
      <c r="L87" s="10">
        <f t="shared" si="29"/>
        <v>868.82</v>
      </c>
      <c r="M87" s="10">
        <v>0</v>
      </c>
      <c r="N87" s="10">
        <v>0</v>
      </c>
      <c r="O87" s="22">
        <f t="shared" si="30"/>
        <v>4448.04</v>
      </c>
    </row>
    <row r="88" spans="1:17" ht="34.5" customHeight="1" thickTop="1" thickBot="1" x14ac:dyDescent="0.3">
      <c r="A88" s="25" t="s">
        <v>24</v>
      </c>
      <c r="B88" s="17" t="s">
        <v>49</v>
      </c>
      <c r="C88" s="10">
        <v>2743</v>
      </c>
      <c r="D88" s="11">
        <v>242.09</v>
      </c>
      <c r="E88" s="11">
        <v>13.9</v>
      </c>
      <c r="F88" s="11">
        <v>175</v>
      </c>
      <c r="G88" s="11">
        <v>0</v>
      </c>
      <c r="H88" s="11">
        <v>82.29</v>
      </c>
      <c r="I88" s="10">
        <f t="shared" si="28"/>
        <v>2744.3</v>
      </c>
      <c r="J88" s="11">
        <v>226.02</v>
      </c>
      <c r="K88" s="11">
        <v>31.39</v>
      </c>
      <c r="L88" s="10">
        <f t="shared" si="29"/>
        <v>513.4</v>
      </c>
      <c r="M88" s="10">
        <v>0</v>
      </c>
      <c r="N88" s="10">
        <v>0</v>
      </c>
      <c r="O88" s="22">
        <f t="shared" si="30"/>
        <v>3257.7</v>
      </c>
    </row>
    <row r="89" spans="1:17" ht="34.5" customHeight="1" thickTop="1" thickBot="1" x14ac:dyDescent="0.3">
      <c r="A89" s="25" t="s">
        <v>48</v>
      </c>
      <c r="B89" s="17" t="s">
        <v>49</v>
      </c>
      <c r="C89" s="10">
        <v>2743</v>
      </c>
      <c r="D89" s="11">
        <v>232.21</v>
      </c>
      <c r="E89" s="11">
        <v>0</v>
      </c>
      <c r="F89" s="11">
        <v>175</v>
      </c>
      <c r="G89" s="11">
        <v>0</v>
      </c>
      <c r="H89" s="11">
        <v>0</v>
      </c>
      <c r="I89" s="10">
        <f t="shared" si="28"/>
        <v>2685.79</v>
      </c>
      <c r="J89" s="11">
        <v>219.44</v>
      </c>
      <c r="K89" s="11">
        <v>30.48</v>
      </c>
      <c r="L89" s="10">
        <f t="shared" si="29"/>
        <v>482.13</v>
      </c>
      <c r="M89" s="10">
        <v>0</v>
      </c>
      <c r="N89" s="10">
        <v>0</v>
      </c>
      <c r="O89" s="22">
        <f t="shared" si="30"/>
        <v>3167.92</v>
      </c>
    </row>
    <row r="90" spans="1:17" ht="34.5" customHeight="1" thickTop="1" thickBot="1" x14ac:dyDescent="0.3">
      <c r="A90" s="5" t="s">
        <v>25</v>
      </c>
      <c r="B90" s="13"/>
      <c r="C90" s="14">
        <v>0</v>
      </c>
      <c r="D90" s="14">
        <f t="shared" ref="D90:O90" si="31">SUM(D84:D89)</f>
        <v>1555.59</v>
      </c>
      <c r="E90" s="14">
        <f t="shared" si="31"/>
        <v>281.79000000000002</v>
      </c>
      <c r="F90" s="14">
        <f t="shared" si="31"/>
        <v>962.5</v>
      </c>
      <c r="G90" s="14">
        <f t="shared" si="31"/>
        <v>0</v>
      </c>
      <c r="H90" s="14">
        <f t="shared" si="31"/>
        <v>463.27</v>
      </c>
      <c r="I90" s="14">
        <f t="shared" si="31"/>
        <v>16470.46</v>
      </c>
      <c r="J90" s="14">
        <f t="shared" si="31"/>
        <v>1387.6</v>
      </c>
      <c r="K90" s="14">
        <f t="shared" si="31"/>
        <v>194.6</v>
      </c>
      <c r="L90" s="14">
        <f t="shared" si="31"/>
        <v>3419.58</v>
      </c>
      <c r="M90" s="14">
        <f t="shared" si="31"/>
        <v>0</v>
      </c>
      <c r="N90" s="14">
        <f t="shared" si="31"/>
        <v>0</v>
      </c>
      <c r="O90" s="14">
        <f t="shared" si="31"/>
        <v>19890.04</v>
      </c>
    </row>
    <row r="91" spans="1:17" s="40" customFormat="1" ht="9.75" customHeight="1" thickTop="1" x14ac:dyDescent="0.25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</row>
    <row r="92" spans="1:17" ht="34.5" customHeight="1" thickBot="1" x14ac:dyDescent="0.3">
      <c r="A92" s="43" t="s">
        <v>33</v>
      </c>
      <c r="B92" s="43"/>
      <c r="C92" s="16" t="s">
        <v>2</v>
      </c>
      <c r="D92" s="4"/>
      <c r="E92" s="4"/>
      <c r="F92" s="44" t="s">
        <v>3</v>
      </c>
      <c r="G92" s="45"/>
      <c r="H92" s="46"/>
      <c r="I92" s="4"/>
      <c r="J92" s="4"/>
      <c r="K92" s="4"/>
      <c r="L92" s="3" t="s">
        <v>4</v>
      </c>
      <c r="M92" s="4"/>
      <c r="N92" s="4"/>
      <c r="O92" s="20" t="s">
        <v>5</v>
      </c>
    </row>
    <row r="93" spans="1:17" ht="34.5" customHeight="1" thickTop="1" thickBot="1" x14ac:dyDescent="0.3">
      <c r="A93" s="18" t="s">
        <v>6</v>
      </c>
      <c r="B93" s="6" t="s">
        <v>7</v>
      </c>
      <c r="C93" s="7" t="s">
        <v>8</v>
      </c>
      <c r="D93" s="8" t="s">
        <v>9</v>
      </c>
      <c r="E93" s="8" t="s">
        <v>10</v>
      </c>
      <c r="F93" s="15" t="s">
        <v>11</v>
      </c>
      <c r="G93" s="15" t="s">
        <v>12</v>
      </c>
      <c r="H93" s="15" t="s">
        <v>13</v>
      </c>
      <c r="I93" s="5" t="s">
        <v>14</v>
      </c>
      <c r="J93" s="5" t="s">
        <v>15</v>
      </c>
      <c r="K93" s="5" t="s">
        <v>16</v>
      </c>
      <c r="L93" s="6" t="s">
        <v>17</v>
      </c>
      <c r="M93" s="18" t="s">
        <v>18</v>
      </c>
      <c r="N93" s="5" t="s">
        <v>19</v>
      </c>
      <c r="O93" s="21" t="s">
        <v>20</v>
      </c>
    </row>
    <row r="94" spans="1:17" ht="34.5" customHeight="1" thickTop="1" thickBot="1" x14ac:dyDescent="0.3">
      <c r="A94" s="25" t="s">
        <v>53</v>
      </c>
      <c r="B94" s="17" t="s">
        <v>54</v>
      </c>
      <c r="C94" s="10">
        <f>4431/2</f>
        <v>2215.5</v>
      </c>
      <c r="D94" s="11">
        <f>452.45/2</f>
        <v>226.23</v>
      </c>
      <c r="E94" s="11">
        <f>236.41/2</f>
        <v>118.21</v>
      </c>
      <c r="F94" s="11">
        <f>175/2</f>
        <v>87.5</v>
      </c>
      <c r="G94" s="11">
        <v>0</v>
      </c>
      <c r="H94" s="11">
        <f>44.31/2</f>
        <v>22.16</v>
      </c>
      <c r="I94" s="10">
        <f t="shared" ref="I94:I99" si="32">C94-D94-E94+F94+H94+G94</f>
        <v>1980.72</v>
      </c>
      <c r="J94" s="11">
        <f>358.02/2</f>
        <v>179.01</v>
      </c>
      <c r="K94" s="11">
        <f>53.48/2</f>
        <v>26.74</v>
      </c>
      <c r="L94" s="10">
        <f t="shared" ref="L94:L99" si="33">J94+D94+K94+E94</f>
        <v>550.19000000000005</v>
      </c>
      <c r="M94" s="10">
        <v>0</v>
      </c>
      <c r="N94" s="10">
        <v>0</v>
      </c>
      <c r="O94" s="22">
        <f>I94+L94+M94+N94</f>
        <v>2530.91</v>
      </c>
    </row>
    <row r="95" spans="1:17" ht="34.5" customHeight="1" thickTop="1" thickBot="1" x14ac:dyDescent="0.3">
      <c r="A95" s="25" t="s">
        <v>47</v>
      </c>
      <c r="B95" s="17" t="s">
        <v>49</v>
      </c>
      <c r="C95" s="10">
        <v>2743</v>
      </c>
      <c r="D95" s="11">
        <v>238.79</v>
      </c>
      <c r="E95" s="11">
        <v>11.84</v>
      </c>
      <c r="F95" s="11">
        <v>175</v>
      </c>
      <c r="G95" s="11">
        <v>0</v>
      </c>
      <c r="H95" s="11">
        <v>54.86</v>
      </c>
      <c r="I95" s="10">
        <f t="shared" si="32"/>
        <v>2722.23</v>
      </c>
      <c r="J95" s="11">
        <v>223.82</v>
      </c>
      <c r="K95" s="11">
        <v>31.09</v>
      </c>
      <c r="L95" s="10">
        <f t="shared" si="33"/>
        <v>505.54</v>
      </c>
      <c r="M95" s="10">
        <v>0</v>
      </c>
      <c r="N95" s="10">
        <v>0</v>
      </c>
      <c r="O95" s="22">
        <f t="shared" ref="O95:O99" si="34">I95+L95+M95+N95</f>
        <v>3227.77</v>
      </c>
      <c r="Q95" s="24"/>
    </row>
    <row r="96" spans="1:17" ht="34.5" customHeight="1" thickTop="1" thickBot="1" x14ac:dyDescent="0.3">
      <c r="A96" s="25" t="s">
        <v>21</v>
      </c>
      <c r="B96" s="17" t="s">
        <v>49</v>
      </c>
      <c r="C96" s="10">
        <v>2743</v>
      </c>
      <c r="D96" s="11">
        <v>242.09</v>
      </c>
      <c r="E96" s="11">
        <v>0</v>
      </c>
      <c r="F96" s="11">
        <v>175</v>
      </c>
      <c r="G96" s="11">
        <v>0</v>
      </c>
      <c r="H96" s="11">
        <v>82.29</v>
      </c>
      <c r="I96" s="10">
        <f t="shared" si="32"/>
        <v>2758.2</v>
      </c>
      <c r="J96" s="11">
        <v>226.02</v>
      </c>
      <c r="K96" s="11">
        <v>31.39</v>
      </c>
      <c r="L96" s="10">
        <f t="shared" si="33"/>
        <v>499.5</v>
      </c>
      <c r="M96" s="10">
        <v>0</v>
      </c>
      <c r="N96" s="10">
        <v>0</v>
      </c>
      <c r="O96" s="22">
        <f t="shared" si="34"/>
        <v>3257.7</v>
      </c>
    </row>
    <row r="97" spans="1:17" ht="34.5" customHeight="1" thickTop="1" thickBot="1" x14ac:dyDescent="0.3">
      <c r="A97" s="25" t="s">
        <v>22</v>
      </c>
      <c r="B97" s="17" t="s">
        <v>23</v>
      </c>
      <c r="C97" s="10">
        <v>3694.57</v>
      </c>
      <c r="D97" s="11">
        <v>374.18</v>
      </c>
      <c r="E97" s="11">
        <v>137.84</v>
      </c>
      <c r="F97" s="11">
        <v>175</v>
      </c>
      <c r="G97" s="11">
        <v>0</v>
      </c>
      <c r="H97" s="11">
        <v>221.67</v>
      </c>
      <c r="I97" s="10">
        <f t="shared" si="32"/>
        <v>3579.22</v>
      </c>
      <c r="J97" s="11">
        <v>313.29000000000002</v>
      </c>
      <c r="K97" s="11">
        <v>43.51</v>
      </c>
      <c r="L97" s="10">
        <f t="shared" si="33"/>
        <v>868.82</v>
      </c>
      <c r="M97" s="10">
        <v>0</v>
      </c>
      <c r="N97" s="10">
        <v>0</v>
      </c>
      <c r="O97" s="22">
        <f t="shared" si="34"/>
        <v>4448.04</v>
      </c>
    </row>
    <row r="98" spans="1:17" ht="34.5" customHeight="1" thickTop="1" thickBot="1" x14ac:dyDescent="0.3">
      <c r="A98" s="25" t="s">
        <v>24</v>
      </c>
      <c r="B98" s="17" t="s">
        <v>49</v>
      </c>
      <c r="C98" s="10">
        <v>2743</v>
      </c>
      <c r="D98" s="11">
        <v>242.09</v>
      </c>
      <c r="E98" s="11">
        <v>13.9</v>
      </c>
      <c r="F98" s="11">
        <v>175</v>
      </c>
      <c r="G98" s="11">
        <v>0</v>
      </c>
      <c r="H98" s="11">
        <v>82.29</v>
      </c>
      <c r="I98" s="10">
        <f t="shared" si="32"/>
        <v>2744.3</v>
      </c>
      <c r="J98" s="11">
        <v>226.02</v>
      </c>
      <c r="K98" s="11">
        <v>31.39</v>
      </c>
      <c r="L98" s="10">
        <f t="shared" si="33"/>
        <v>513.4</v>
      </c>
      <c r="M98" s="10">
        <v>0</v>
      </c>
      <c r="N98" s="10">
        <v>0</v>
      </c>
      <c r="O98" s="22">
        <f t="shared" si="34"/>
        <v>3257.7</v>
      </c>
    </row>
    <row r="99" spans="1:17" ht="34.5" customHeight="1" thickTop="1" thickBot="1" x14ac:dyDescent="0.3">
      <c r="A99" s="25" t="s">
        <v>48</v>
      </c>
      <c r="B99" s="17" t="s">
        <v>49</v>
      </c>
      <c r="C99" s="10">
        <v>2743</v>
      </c>
      <c r="D99" s="11">
        <v>232.21</v>
      </c>
      <c r="E99" s="11">
        <v>0</v>
      </c>
      <c r="F99" s="11">
        <v>175</v>
      </c>
      <c r="G99" s="11">
        <v>0</v>
      </c>
      <c r="H99" s="11">
        <v>0</v>
      </c>
      <c r="I99" s="10">
        <f t="shared" si="32"/>
        <v>2685.79</v>
      </c>
      <c r="J99" s="11">
        <v>219.44</v>
      </c>
      <c r="K99" s="11">
        <v>30.48</v>
      </c>
      <c r="L99" s="10">
        <f t="shared" si="33"/>
        <v>482.13</v>
      </c>
      <c r="M99" s="10">
        <v>0</v>
      </c>
      <c r="N99" s="10">
        <v>0</v>
      </c>
      <c r="O99" s="22">
        <f t="shared" si="34"/>
        <v>3167.92</v>
      </c>
    </row>
    <row r="100" spans="1:17" ht="34.5" customHeight="1" thickTop="1" thickBot="1" x14ac:dyDescent="0.3">
      <c r="A100" s="5" t="s">
        <v>25</v>
      </c>
      <c r="B100" s="13"/>
      <c r="C100" s="14">
        <v>0</v>
      </c>
      <c r="D100" s="14">
        <f t="shared" ref="D100:O100" si="35">SUM(D94:D99)</f>
        <v>1555.59</v>
      </c>
      <c r="E100" s="14">
        <f t="shared" si="35"/>
        <v>281.79000000000002</v>
      </c>
      <c r="F100" s="14">
        <f t="shared" si="35"/>
        <v>962.5</v>
      </c>
      <c r="G100" s="14">
        <f t="shared" si="35"/>
        <v>0</v>
      </c>
      <c r="H100" s="14">
        <f t="shared" si="35"/>
        <v>463.27</v>
      </c>
      <c r="I100" s="14">
        <f t="shared" si="35"/>
        <v>16470.46</v>
      </c>
      <c r="J100" s="14">
        <f t="shared" si="35"/>
        <v>1387.6</v>
      </c>
      <c r="K100" s="14">
        <f t="shared" si="35"/>
        <v>194.6</v>
      </c>
      <c r="L100" s="14">
        <f t="shared" si="35"/>
        <v>3419.58</v>
      </c>
      <c r="M100" s="14">
        <f t="shared" si="35"/>
        <v>0</v>
      </c>
      <c r="N100" s="14">
        <f t="shared" si="35"/>
        <v>0</v>
      </c>
      <c r="O100" s="14">
        <f t="shared" si="35"/>
        <v>19890.04</v>
      </c>
    </row>
    <row r="101" spans="1:17" s="40" customFormat="1" ht="9.75" customHeight="1" thickTop="1" x14ac:dyDescent="0.25">
      <c r="A101" s="37"/>
      <c r="B101" s="38"/>
      <c r="C101" s="39"/>
      <c r="D101" s="39"/>
      <c r="E101" s="39"/>
      <c r="F101" s="39"/>
      <c r="G101" s="39"/>
      <c r="H101" s="39"/>
      <c r="I101" s="39"/>
      <c r="J101" s="39"/>
      <c r="K101" s="39"/>
      <c r="L101" s="39"/>
      <c r="M101" s="39"/>
      <c r="N101" s="39"/>
      <c r="O101" s="39"/>
    </row>
    <row r="102" spans="1:17" ht="34.5" customHeight="1" thickBot="1" x14ac:dyDescent="0.3">
      <c r="A102" s="43" t="s">
        <v>34</v>
      </c>
      <c r="B102" s="43"/>
      <c r="C102" s="16" t="s">
        <v>2</v>
      </c>
      <c r="D102" s="4"/>
      <c r="E102" s="4"/>
      <c r="F102" s="44" t="s">
        <v>3</v>
      </c>
      <c r="G102" s="45"/>
      <c r="H102" s="46"/>
      <c r="I102" s="4"/>
      <c r="J102" s="4"/>
      <c r="K102" s="4"/>
      <c r="L102" s="3" t="s">
        <v>4</v>
      </c>
      <c r="M102" s="4"/>
      <c r="N102" s="4"/>
      <c r="O102" s="20" t="s">
        <v>5</v>
      </c>
    </row>
    <row r="103" spans="1:17" ht="34.5" customHeight="1" thickTop="1" thickBot="1" x14ac:dyDescent="0.3">
      <c r="A103" s="18" t="s">
        <v>6</v>
      </c>
      <c r="B103" s="6" t="s">
        <v>7</v>
      </c>
      <c r="C103" s="7" t="s">
        <v>8</v>
      </c>
      <c r="D103" s="8" t="s">
        <v>9</v>
      </c>
      <c r="E103" s="8" t="s">
        <v>10</v>
      </c>
      <c r="F103" s="15" t="s">
        <v>11</v>
      </c>
      <c r="G103" s="15" t="s">
        <v>12</v>
      </c>
      <c r="H103" s="15" t="s">
        <v>13</v>
      </c>
      <c r="I103" s="5" t="s">
        <v>14</v>
      </c>
      <c r="J103" s="5" t="s">
        <v>15</v>
      </c>
      <c r="K103" s="5" t="s">
        <v>16</v>
      </c>
      <c r="L103" s="6" t="s">
        <v>17</v>
      </c>
      <c r="M103" s="18" t="s">
        <v>18</v>
      </c>
      <c r="N103" s="5" t="s">
        <v>19</v>
      </c>
      <c r="O103" s="21" t="s">
        <v>20</v>
      </c>
    </row>
    <row r="104" spans="1:17" ht="34.5" customHeight="1" thickTop="1" thickBot="1" x14ac:dyDescent="0.3">
      <c r="A104" s="25" t="s">
        <v>53</v>
      </c>
      <c r="B104" s="17" t="s">
        <v>54</v>
      </c>
      <c r="C104" s="10">
        <f>4431/2</f>
        <v>2215.5</v>
      </c>
      <c r="D104" s="11">
        <f>452.45/2</f>
        <v>226.23</v>
      </c>
      <c r="E104" s="11">
        <f>236.41/2</f>
        <v>118.21</v>
      </c>
      <c r="F104" s="11">
        <f>175/2</f>
        <v>87.5</v>
      </c>
      <c r="G104" s="11">
        <v>0</v>
      </c>
      <c r="H104" s="11">
        <f>44.31/2</f>
        <v>22.16</v>
      </c>
      <c r="I104" s="10">
        <f t="shared" ref="I104:I109" si="36">C104-D104-E104+F104+H104+G104</f>
        <v>1980.72</v>
      </c>
      <c r="J104" s="11">
        <f>358.02/2</f>
        <v>179.01</v>
      </c>
      <c r="K104" s="11">
        <f>53.48/2</f>
        <v>26.74</v>
      </c>
      <c r="L104" s="10">
        <f t="shared" ref="L104:L109" si="37">J104+D104+K104+E104</f>
        <v>550.19000000000005</v>
      </c>
      <c r="M104" s="10">
        <v>0</v>
      </c>
      <c r="N104" s="10">
        <v>0</v>
      </c>
      <c r="O104" s="22">
        <f>I104+L104+M104+N104</f>
        <v>2530.91</v>
      </c>
    </row>
    <row r="105" spans="1:17" ht="34.5" customHeight="1" thickTop="1" thickBot="1" x14ac:dyDescent="0.3">
      <c r="A105" s="25" t="s">
        <v>47</v>
      </c>
      <c r="B105" s="17" t="s">
        <v>49</v>
      </c>
      <c r="C105" s="10">
        <v>2743</v>
      </c>
      <c r="D105" s="11">
        <v>238.79</v>
      </c>
      <c r="E105" s="11">
        <v>11.84</v>
      </c>
      <c r="F105" s="11">
        <v>175</v>
      </c>
      <c r="G105" s="11">
        <v>0</v>
      </c>
      <c r="H105" s="11">
        <v>54.86</v>
      </c>
      <c r="I105" s="10">
        <f t="shared" si="36"/>
        <v>2722.23</v>
      </c>
      <c r="J105" s="11">
        <v>223.82</v>
      </c>
      <c r="K105" s="11">
        <v>31.09</v>
      </c>
      <c r="L105" s="10">
        <f t="shared" si="37"/>
        <v>505.54</v>
      </c>
      <c r="M105" s="10">
        <v>0</v>
      </c>
      <c r="N105" s="10">
        <v>0</v>
      </c>
      <c r="O105" s="22">
        <f t="shared" ref="O105:O109" si="38">I105+L105+M105+N105</f>
        <v>3227.77</v>
      </c>
      <c r="Q105" s="24"/>
    </row>
    <row r="106" spans="1:17" ht="34.5" customHeight="1" thickTop="1" thickBot="1" x14ac:dyDescent="0.3">
      <c r="A106" s="25" t="s">
        <v>21</v>
      </c>
      <c r="B106" s="17" t="s">
        <v>49</v>
      </c>
      <c r="C106" s="10">
        <v>2743</v>
      </c>
      <c r="D106" s="11">
        <v>242.09</v>
      </c>
      <c r="E106" s="11">
        <v>0</v>
      </c>
      <c r="F106" s="11">
        <v>175</v>
      </c>
      <c r="G106" s="11">
        <v>0</v>
      </c>
      <c r="H106" s="11">
        <v>82.29</v>
      </c>
      <c r="I106" s="10">
        <f t="shared" si="36"/>
        <v>2758.2</v>
      </c>
      <c r="J106" s="11">
        <v>226.02</v>
      </c>
      <c r="K106" s="11">
        <v>31.39</v>
      </c>
      <c r="L106" s="10">
        <f t="shared" si="37"/>
        <v>499.5</v>
      </c>
      <c r="M106" s="10">
        <v>0</v>
      </c>
      <c r="N106" s="10">
        <v>0</v>
      </c>
      <c r="O106" s="22">
        <f t="shared" si="38"/>
        <v>3257.7</v>
      </c>
    </row>
    <row r="107" spans="1:17" ht="34.5" customHeight="1" thickTop="1" thickBot="1" x14ac:dyDescent="0.3">
      <c r="A107" s="25" t="s">
        <v>22</v>
      </c>
      <c r="B107" s="17" t="s">
        <v>23</v>
      </c>
      <c r="C107" s="10">
        <v>3694.57</v>
      </c>
      <c r="D107" s="11">
        <v>374.18</v>
      </c>
      <c r="E107" s="11">
        <v>137.84</v>
      </c>
      <c r="F107" s="11">
        <v>175</v>
      </c>
      <c r="G107" s="11">
        <v>0</v>
      </c>
      <c r="H107" s="11">
        <v>221.67</v>
      </c>
      <c r="I107" s="10">
        <f t="shared" si="36"/>
        <v>3579.22</v>
      </c>
      <c r="J107" s="11">
        <v>313.29000000000002</v>
      </c>
      <c r="K107" s="11">
        <v>43.51</v>
      </c>
      <c r="L107" s="10">
        <f t="shared" si="37"/>
        <v>868.82</v>
      </c>
      <c r="M107" s="10">
        <v>0</v>
      </c>
      <c r="N107" s="10">
        <v>0</v>
      </c>
      <c r="O107" s="22">
        <f t="shared" si="38"/>
        <v>4448.04</v>
      </c>
    </row>
    <row r="108" spans="1:17" ht="34.5" customHeight="1" thickTop="1" thickBot="1" x14ac:dyDescent="0.3">
      <c r="A108" s="25" t="s">
        <v>24</v>
      </c>
      <c r="B108" s="17" t="s">
        <v>49</v>
      </c>
      <c r="C108" s="10">
        <v>2743</v>
      </c>
      <c r="D108" s="11">
        <v>242.09</v>
      </c>
      <c r="E108" s="11">
        <v>13.9</v>
      </c>
      <c r="F108" s="11">
        <v>175</v>
      </c>
      <c r="G108" s="11">
        <v>0</v>
      </c>
      <c r="H108" s="11">
        <v>82.29</v>
      </c>
      <c r="I108" s="10">
        <f t="shared" si="36"/>
        <v>2744.3</v>
      </c>
      <c r="J108" s="11">
        <v>226.02</v>
      </c>
      <c r="K108" s="11">
        <v>31.39</v>
      </c>
      <c r="L108" s="10">
        <f t="shared" si="37"/>
        <v>513.4</v>
      </c>
      <c r="M108" s="10">
        <v>0</v>
      </c>
      <c r="N108" s="10">
        <v>0</v>
      </c>
      <c r="O108" s="22">
        <f t="shared" si="38"/>
        <v>3257.7</v>
      </c>
    </row>
    <row r="109" spans="1:17" ht="34.5" customHeight="1" thickTop="1" thickBot="1" x14ac:dyDescent="0.3">
      <c r="A109" s="25" t="s">
        <v>48</v>
      </c>
      <c r="B109" s="17" t="s">
        <v>49</v>
      </c>
      <c r="C109" s="10">
        <v>2743</v>
      </c>
      <c r="D109" s="11">
        <v>232.21</v>
      </c>
      <c r="E109" s="11">
        <v>0</v>
      </c>
      <c r="F109" s="11">
        <v>175</v>
      </c>
      <c r="G109" s="11">
        <v>0</v>
      </c>
      <c r="H109" s="11">
        <v>0</v>
      </c>
      <c r="I109" s="10">
        <f t="shared" si="36"/>
        <v>2685.79</v>
      </c>
      <c r="J109" s="11">
        <v>219.44</v>
      </c>
      <c r="K109" s="11">
        <v>30.48</v>
      </c>
      <c r="L109" s="10">
        <f t="shared" si="37"/>
        <v>482.13</v>
      </c>
      <c r="M109" s="10">
        <v>0</v>
      </c>
      <c r="N109" s="10">
        <v>0</v>
      </c>
      <c r="O109" s="22">
        <f t="shared" si="38"/>
        <v>3167.92</v>
      </c>
    </row>
    <row r="110" spans="1:17" ht="34.5" customHeight="1" thickTop="1" thickBot="1" x14ac:dyDescent="0.3">
      <c r="A110" s="5" t="s">
        <v>25</v>
      </c>
      <c r="B110" s="13"/>
      <c r="C110" s="14">
        <v>0</v>
      </c>
      <c r="D110" s="14">
        <f t="shared" ref="D110:O110" si="39">SUM(D104:D109)</f>
        <v>1555.59</v>
      </c>
      <c r="E110" s="14">
        <f t="shared" si="39"/>
        <v>281.79000000000002</v>
      </c>
      <c r="F110" s="14">
        <f t="shared" si="39"/>
        <v>962.5</v>
      </c>
      <c r="G110" s="14">
        <f t="shared" si="39"/>
        <v>0</v>
      </c>
      <c r="H110" s="14">
        <f t="shared" si="39"/>
        <v>463.27</v>
      </c>
      <c r="I110" s="14">
        <f t="shared" si="39"/>
        <v>16470.46</v>
      </c>
      <c r="J110" s="14">
        <f t="shared" si="39"/>
        <v>1387.6</v>
      </c>
      <c r="K110" s="14">
        <f t="shared" si="39"/>
        <v>194.6</v>
      </c>
      <c r="L110" s="14">
        <f t="shared" si="39"/>
        <v>3419.58</v>
      </c>
      <c r="M110" s="14">
        <f t="shared" si="39"/>
        <v>0</v>
      </c>
      <c r="N110" s="14">
        <f t="shared" si="39"/>
        <v>0</v>
      </c>
      <c r="O110" s="14">
        <f t="shared" si="39"/>
        <v>19890.04</v>
      </c>
    </row>
    <row r="111" spans="1:17" s="40" customFormat="1" ht="7.5" customHeight="1" thickTop="1" x14ac:dyDescent="0.25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39"/>
      <c r="M111" s="39"/>
      <c r="N111" s="39"/>
      <c r="O111" s="39"/>
    </row>
    <row r="112" spans="1:17" ht="34.5" customHeight="1" thickBot="1" x14ac:dyDescent="0.3">
      <c r="A112" s="43" t="s">
        <v>35</v>
      </c>
      <c r="B112" s="43"/>
      <c r="C112" s="16" t="s">
        <v>2</v>
      </c>
      <c r="D112" s="4"/>
      <c r="E112" s="4"/>
      <c r="F112" s="44" t="s">
        <v>3</v>
      </c>
      <c r="G112" s="45"/>
      <c r="H112" s="46"/>
      <c r="I112" s="4"/>
      <c r="J112" s="4"/>
      <c r="K112" s="4"/>
      <c r="L112" s="3" t="s">
        <v>4</v>
      </c>
      <c r="M112" s="4"/>
      <c r="N112" s="4"/>
      <c r="O112" s="20" t="s">
        <v>5</v>
      </c>
    </row>
    <row r="113" spans="1:17" ht="34.5" customHeight="1" thickTop="1" thickBot="1" x14ac:dyDescent="0.3">
      <c r="A113" s="18" t="s">
        <v>6</v>
      </c>
      <c r="B113" s="6" t="s">
        <v>7</v>
      </c>
      <c r="C113" s="7" t="s">
        <v>8</v>
      </c>
      <c r="D113" s="8" t="s">
        <v>9</v>
      </c>
      <c r="E113" s="8" t="s">
        <v>10</v>
      </c>
      <c r="F113" s="15" t="s">
        <v>11</v>
      </c>
      <c r="G113" s="15" t="s">
        <v>12</v>
      </c>
      <c r="H113" s="15" t="s">
        <v>13</v>
      </c>
      <c r="I113" s="5" t="s">
        <v>14</v>
      </c>
      <c r="J113" s="5" t="s">
        <v>15</v>
      </c>
      <c r="K113" s="5" t="s">
        <v>16</v>
      </c>
      <c r="L113" s="6" t="s">
        <v>17</v>
      </c>
      <c r="M113" s="18" t="s">
        <v>18</v>
      </c>
      <c r="N113" s="5" t="s">
        <v>19</v>
      </c>
      <c r="O113" s="21" t="s">
        <v>20</v>
      </c>
    </row>
    <row r="114" spans="1:17" ht="34.5" customHeight="1" thickTop="1" thickBot="1" x14ac:dyDescent="0.3">
      <c r="A114" s="25" t="s">
        <v>53</v>
      </c>
      <c r="B114" s="17" t="s">
        <v>54</v>
      </c>
      <c r="C114" s="10">
        <f>4431/2</f>
        <v>2215.5</v>
      </c>
      <c r="D114" s="11">
        <f>452.45/2</f>
        <v>226.23</v>
      </c>
      <c r="E114" s="11">
        <f>236.41/2</f>
        <v>118.21</v>
      </c>
      <c r="F114" s="11">
        <f>175/2</f>
        <v>87.5</v>
      </c>
      <c r="G114" s="11">
        <v>0</v>
      </c>
      <c r="H114" s="11">
        <f>44.31/2</f>
        <v>22.16</v>
      </c>
      <c r="I114" s="10">
        <f t="shared" ref="I114:I119" si="40">C114-D114-E114+F114+H114+G114</f>
        <v>1980.72</v>
      </c>
      <c r="J114" s="11">
        <f>358.02/2</f>
        <v>179.01</v>
      </c>
      <c r="K114" s="11">
        <f>53.48/2</f>
        <v>26.74</v>
      </c>
      <c r="L114" s="10">
        <f t="shared" ref="L114:L119" si="41">J114+D114+K114+E114</f>
        <v>550.19000000000005</v>
      </c>
      <c r="M114" s="10">
        <v>0</v>
      </c>
      <c r="N114" s="10">
        <v>0</v>
      </c>
      <c r="O114" s="22">
        <f>I114+L114+M114+N114</f>
        <v>2530.91</v>
      </c>
    </row>
    <row r="115" spans="1:17" ht="34.5" customHeight="1" thickTop="1" thickBot="1" x14ac:dyDescent="0.3">
      <c r="A115" s="25" t="s">
        <v>47</v>
      </c>
      <c r="B115" s="17" t="s">
        <v>49</v>
      </c>
      <c r="C115" s="10">
        <v>2743</v>
      </c>
      <c r="D115" s="11">
        <v>238.79</v>
      </c>
      <c r="E115" s="11">
        <v>11.84</v>
      </c>
      <c r="F115" s="11">
        <v>175</v>
      </c>
      <c r="G115" s="11">
        <v>0</v>
      </c>
      <c r="H115" s="11">
        <v>54.86</v>
      </c>
      <c r="I115" s="10">
        <f t="shared" si="40"/>
        <v>2722.23</v>
      </c>
      <c r="J115" s="11">
        <v>223.82</v>
      </c>
      <c r="K115" s="11">
        <v>31.09</v>
      </c>
      <c r="L115" s="10">
        <f t="shared" si="41"/>
        <v>505.54</v>
      </c>
      <c r="M115" s="10">
        <v>0</v>
      </c>
      <c r="N115" s="10">
        <v>0</v>
      </c>
      <c r="O115" s="22">
        <f t="shared" ref="O115:O119" si="42">I115+L115+M115+N115</f>
        <v>3227.77</v>
      </c>
      <c r="Q115" s="24"/>
    </row>
    <row r="116" spans="1:17" ht="34.5" customHeight="1" thickTop="1" thickBot="1" x14ac:dyDescent="0.3">
      <c r="A116" s="25" t="s">
        <v>21</v>
      </c>
      <c r="B116" s="17" t="s">
        <v>49</v>
      </c>
      <c r="C116" s="10">
        <v>2743</v>
      </c>
      <c r="D116" s="11">
        <v>242.09</v>
      </c>
      <c r="E116" s="11">
        <v>0</v>
      </c>
      <c r="F116" s="11">
        <v>175</v>
      </c>
      <c r="G116" s="11">
        <v>0</v>
      </c>
      <c r="H116" s="11">
        <v>82.29</v>
      </c>
      <c r="I116" s="10">
        <f t="shared" si="40"/>
        <v>2758.2</v>
      </c>
      <c r="J116" s="11">
        <v>226.02</v>
      </c>
      <c r="K116" s="11">
        <v>31.39</v>
      </c>
      <c r="L116" s="10">
        <f t="shared" si="41"/>
        <v>499.5</v>
      </c>
      <c r="M116" s="10">
        <v>0</v>
      </c>
      <c r="N116" s="10">
        <v>0</v>
      </c>
      <c r="O116" s="22">
        <f t="shared" si="42"/>
        <v>3257.7</v>
      </c>
    </row>
    <row r="117" spans="1:17" ht="34.5" customHeight="1" thickTop="1" thickBot="1" x14ac:dyDescent="0.3">
      <c r="A117" s="25" t="s">
        <v>22</v>
      </c>
      <c r="B117" s="17" t="s">
        <v>23</v>
      </c>
      <c r="C117" s="10">
        <v>3694.57</v>
      </c>
      <c r="D117" s="11">
        <v>374.18</v>
      </c>
      <c r="E117" s="11">
        <v>137.84</v>
      </c>
      <c r="F117" s="11">
        <v>175</v>
      </c>
      <c r="G117" s="11">
        <v>0</v>
      </c>
      <c r="H117" s="11">
        <v>221.67</v>
      </c>
      <c r="I117" s="10">
        <f t="shared" si="40"/>
        <v>3579.22</v>
      </c>
      <c r="J117" s="11">
        <v>313.29000000000002</v>
      </c>
      <c r="K117" s="11">
        <v>43.51</v>
      </c>
      <c r="L117" s="10">
        <f t="shared" si="41"/>
        <v>868.82</v>
      </c>
      <c r="M117" s="10">
        <v>0</v>
      </c>
      <c r="N117" s="10">
        <v>0</v>
      </c>
      <c r="O117" s="22">
        <f t="shared" si="42"/>
        <v>4448.04</v>
      </c>
    </row>
    <row r="118" spans="1:17" ht="34.5" customHeight="1" thickTop="1" thickBot="1" x14ac:dyDescent="0.3">
      <c r="A118" s="25" t="s">
        <v>24</v>
      </c>
      <c r="B118" s="17" t="s">
        <v>49</v>
      </c>
      <c r="C118" s="10">
        <v>2743</v>
      </c>
      <c r="D118" s="11">
        <v>242.09</v>
      </c>
      <c r="E118" s="11">
        <v>13.9</v>
      </c>
      <c r="F118" s="11">
        <v>175</v>
      </c>
      <c r="G118" s="11">
        <v>0</v>
      </c>
      <c r="H118" s="11">
        <v>82.29</v>
      </c>
      <c r="I118" s="10">
        <f t="shared" si="40"/>
        <v>2744.3</v>
      </c>
      <c r="J118" s="11">
        <v>226.02</v>
      </c>
      <c r="K118" s="11">
        <v>31.39</v>
      </c>
      <c r="L118" s="10">
        <f t="shared" si="41"/>
        <v>513.4</v>
      </c>
      <c r="M118" s="10">
        <v>0</v>
      </c>
      <c r="N118" s="10">
        <v>0</v>
      </c>
      <c r="O118" s="22">
        <f t="shared" si="42"/>
        <v>3257.7</v>
      </c>
    </row>
    <row r="119" spans="1:17" ht="34.5" customHeight="1" thickTop="1" thickBot="1" x14ac:dyDescent="0.3">
      <c r="A119" s="25" t="s">
        <v>48</v>
      </c>
      <c r="B119" s="17" t="s">
        <v>49</v>
      </c>
      <c r="C119" s="10">
        <v>2743</v>
      </c>
      <c r="D119" s="11">
        <v>232.21</v>
      </c>
      <c r="E119" s="11">
        <v>0</v>
      </c>
      <c r="F119" s="11">
        <v>175</v>
      </c>
      <c r="G119" s="11">
        <v>0</v>
      </c>
      <c r="H119" s="11">
        <v>0</v>
      </c>
      <c r="I119" s="10">
        <f t="shared" si="40"/>
        <v>2685.79</v>
      </c>
      <c r="J119" s="11">
        <v>219.44</v>
      </c>
      <c r="K119" s="11">
        <v>30.48</v>
      </c>
      <c r="L119" s="10">
        <f t="shared" si="41"/>
        <v>482.13</v>
      </c>
      <c r="M119" s="10">
        <v>0</v>
      </c>
      <c r="N119" s="10">
        <v>0</v>
      </c>
      <c r="O119" s="22">
        <f t="shared" si="42"/>
        <v>3167.92</v>
      </c>
    </row>
    <row r="120" spans="1:17" ht="34.5" customHeight="1" thickTop="1" thickBot="1" x14ac:dyDescent="0.3">
      <c r="A120" s="5" t="s">
        <v>25</v>
      </c>
      <c r="B120" s="13"/>
      <c r="C120" s="14">
        <v>0</v>
      </c>
      <c r="D120" s="14">
        <f t="shared" ref="D120:O120" si="43">SUM(D114:D119)</f>
        <v>1555.59</v>
      </c>
      <c r="E120" s="14">
        <f t="shared" si="43"/>
        <v>281.79000000000002</v>
      </c>
      <c r="F120" s="14">
        <f t="shared" si="43"/>
        <v>962.5</v>
      </c>
      <c r="G120" s="14">
        <f t="shared" si="43"/>
        <v>0</v>
      </c>
      <c r="H120" s="14">
        <f t="shared" si="43"/>
        <v>463.27</v>
      </c>
      <c r="I120" s="14">
        <f t="shared" si="43"/>
        <v>16470.46</v>
      </c>
      <c r="J120" s="14">
        <f t="shared" si="43"/>
        <v>1387.6</v>
      </c>
      <c r="K120" s="14">
        <f t="shared" si="43"/>
        <v>194.6</v>
      </c>
      <c r="L120" s="14">
        <f t="shared" si="43"/>
        <v>3419.58</v>
      </c>
      <c r="M120" s="14">
        <f t="shared" si="43"/>
        <v>0</v>
      </c>
      <c r="N120" s="14">
        <f t="shared" si="43"/>
        <v>0</v>
      </c>
      <c r="O120" s="14">
        <f t="shared" si="43"/>
        <v>19890.04</v>
      </c>
    </row>
    <row r="121" spans="1:17" s="40" customFormat="1" ht="9" customHeight="1" thickTop="1" x14ac:dyDescent="0.25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39"/>
      <c r="M121" s="39"/>
      <c r="N121" s="39"/>
      <c r="O121" s="39"/>
    </row>
    <row r="122" spans="1:17" ht="34.5" customHeight="1" thickBot="1" x14ac:dyDescent="0.3">
      <c r="A122" s="43" t="s">
        <v>36</v>
      </c>
      <c r="B122" s="43"/>
      <c r="C122" s="16" t="s">
        <v>2</v>
      </c>
      <c r="D122" s="4"/>
      <c r="E122" s="4"/>
      <c r="F122" s="44" t="s">
        <v>3</v>
      </c>
      <c r="G122" s="45"/>
      <c r="H122" s="46"/>
      <c r="I122" s="4"/>
      <c r="J122" s="4"/>
      <c r="K122" s="4"/>
      <c r="L122" s="3" t="s">
        <v>4</v>
      </c>
      <c r="M122" s="4"/>
      <c r="N122" s="4"/>
      <c r="O122" s="20" t="s">
        <v>5</v>
      </c>
    </row>
    <row r="123" spans="1:17" ht="34.5" customHeight="1" thickTop="1" thickBot="1" x14ac:dyDescent="0.3">
      <c r="A123" s="18" t="s">
        <v>6</v>
      </c>
      <c r="B123" s="6" t="s">
        <v>7</v>
      </c>
      <c r="C123" s="7" t="s">
        <v>8</v>
      </c>
      <c r="D123" s="8" t="s">
        <v>9</v>
      </c>
      <c r="E123" s="8" t="s">
        <v>10</v>
      </c>
      <c r="F123" s="15" t="s">
        <v>11</v>
      </c>
      <c r="G123" s="15" t="s">
        <v>12</v>
      </c>
      <c r="H123" s="15" t="s">
        <v>13</v>
      </c>
      <c r="I123" s="5" t="s">
        <v>14</v>
      </c>
      <c r="J123" s="5" t="s">
        <v>15</v>
      </c>
      <c r="K123" s="5" t="s">
        <v>16</v>
      </c>
      <c r="L123" s="6" t="s">
        <v>17</v>
      </c>
      <c r="M123" s="18" t="s">
        <v>18</v>
      </c>
      <c r="N123" s="5" t="s">
        <v>19</v>
      </c>
      <c r="O123" s="21" t="s">
        <v>20</v>
      </c>
    </row>
    <row r="124" spans="1:17" ht="34.5" customHeight="1" thickTop="1" thickBot="1" x14ac:dyDescent="0.3">
      <c r="A124" s="25" t="s">
        <v>53</v>
      </c>
      <c r="B124" s="17" t="s">
        <v>54</v>
      </c>
      <c r="C124" s="10">
        <f>4431/2</f>
        <v>2215.5</v>
      </c>
      <c r="D124" s="11">
        <f>452.45/2</f>
        <v>226.23</v>
      </c>
      <c r="E124" s="11">
        <f>236.41/2</f>
        <v>118.21</v>
      </c>
      <c r="F124" s="11">
        <f>175/2</f>
        <v>87.5</v>
      </c>
      <c r="G124" s="11">
        <v>0</v>
      </c>
      <c r="H124" s="11">
        <f>44.31/2</f>
        <v>22.16</v>
      </c>
      <c r="I124" s="10">
        <f t="shared" ref="I124:I129" si="44">C124-D124-E124+F124+H124+G124</f>
        <v>1980.72</v>
      </c>
      <c r="J124" s="11">
        <f>358.02/2</f>
        <v>179.01</v>
      </c>
      <c r="K124" s="11">
        <f>53.48/2</f>
        <v>26.74</v>
      </c>
      <c r="L124" s="10">
        <f t="shared" ref="L124:L129" si="45">J124+D124+K124+E124</f>
        <v>550.19000000000005</v>
      </c>
      <c r="M124" s="10">
        <v>0</v>
      </c>
      <c r="N124" s="10">
        <v>0</v>
      </c>
      <c r="O124" s="22">
        <f>I124+L124+M124+N124</f>
        <v>2530.91</v>
      </c>
    </row>
    <row r="125" spans="1:17" ht="34.5" customHeight="1" thickTop="1" thickBot="1" x14ac:dyDescent="0.3">
      <c r="A125" s="25" t="s">
        <v>47</v>
      </c>
      <c r="B125" s="17" t="s">
        <v>49</v>
      </c>
      <c r="C125" s="10">
        <v>2743</v>
      </c>
      <c r="D125" s="11">
        <v>238.79</v>
      </c>
      <c r="E125" s="11">
        <v>11.84</v>
      </c>
      <c r="F125" s="11">
        <v>175</v>
      </c>
      <c r="G125" s="11">
        <v>0</v>
      </c>
      <c r="H125" s="11">
        <v>54.86</v>
      </c>
      <c r="I125" s="10">
        <f t="shared" si="44"/>
        <v>2722.23</v>
      </c>
      <c r="J125" s="11">
        <v>223.82</v>
      </c>
      <c r="K125" s="11">
        <v>31.09</v>
      </c>
      <c r="L125" s="10">
        <f t="shared" si="45"/>
        <v>505.54</v>
      </c>
      <c r="M125" s="10">
        <v>0</v>
      </c>
      <c r="N125" s="10">
        <v>0</v>
      </c>
      <c r="O125" s="22">
        <f t="shared" ref="O125:O129" si="46">I125+L125+M125+N125</f>
        <v>3227.77</v>
      </c>
      <c r="Q125" s="24"/>
    </row>
    <row r="126" spans="1:17" ht="34.5" customHeight="1" thickTop="1" thickBot="1" x14ac:dyDescent="0.3">
      <c r="A126" s="25" t="s">
        <v>21</v>
      </c>
      <c r="B126" s="17" t="s">
        <v>49</v>
      </c>
      <c r="C126" s="10">
        <v>2743</v>
      </c>
      <c r="D126" s="11">
        <v>242.09</v>
      </c>
      <c r="E126" s="11">
        <v>0</v>
      </c>
      <c r="F126" s="11">
        <v>175</v>
      </c>
      <c r="G126" s="11">
        <v>0</v>
      </c>
      <c r="H126" s="11">
        <v>82.29</v>
      </c>
      <c r="I126" s="10">
        <f t="shared" si="44"/>
        <v>2758.2</v>
      </c>
      <c r="J126" s="11">
        <v>226.02</v>
      </c>
      <c r="K126" s="11">
        <v>31.39</v>
      </c>
      <c r="L126" s="10">
        <f t="shared" si="45"/>
        <v>499.5</v>
      </c>
      <c r="M126" s="10">
        <v>0</v>
      </c>
      <c r="N126" s="10">
        <v>0</v>
      </c>
      <c r="O126" s="22">
        <f t="shared" si="46"/>
        <v>3257.7</v>
      </c>
    </row>
    <row r="127" spans="1:17" ht="34.5" customHeight="1" thickTop="1" thickBot="1" x14ac:dyDescent="0.3">
      <c r="A127" s="25" t="s">
        <v>22</v>
      </c>
      <c r="B127" s="17" t="s">
        <v>23</v>
      </c>
      <c r="C127" s="10">
        <v>3694.57</v>
      </c>
      <c r="D127" s="11">
        <v>374.18</v>
      </c>
      <c r="E127" s="11">
        <v>137.84</v>
      </c>
      <c r="F127" s="11">
        <v>175</v>
      </c>
      <c r="G127" s="11">
        <v>0</v>
      </c>
      <c r="H127" s="11">
        <v>221.67</v>
      </c>
      <c r="I127" s="10">
        <f t="shared" si="44"/>
        <v>3579.22</v>
      </c>
      <c r="J127" s="11">
        <v>313.29000000000002</v>
      </c>
      <c r="K127" s="11">
        <v>43.51</v>
      </c>
      <c r="L127" s="10">
        <f t="shared" si="45"/>
        <v>868.82</v>
      </c>
      <c r="M127" s="10">
        <v>0</v>
      </c>
      <c r="N127" s="10">
        <v>0</v>
      </c>
      <c r="O127" s="22">
        <f t="shared" si="46"/>
        <v>4448.04</v>
      </c>
    </row>
    <row r="128" spans="1:17" ht="34.5" customHeight="1" thickTop="1" thickBot="1" x14ac:dyDescent="0.3">
      <c r="A128" s="25" t="s">
        <v>24</v>
      </c>
      <c r="B128" s="17" t="s">
        <v>49</v>
      </c>
      <c r="C128" s="10">
        <v>2743</v>
      </c>
      <c r="D128" s="11">
        <v>242.09</v>
      </c>
      <c r="E128" s="11">
        <v>13.9</v>
      </c>
      <c r="F128" s="11">
        <v>175</v>
      </c>
      <c r="G128" s="11">
        <v>0</v>
      </c>
      <c r="H128" s="11">
        <v>82.29</v>
      </c>
      <c r="I128" s="10">
        <f t="shared" si="44"/>
        <v>2744.3</v>
      </c>
      <c r="J128" s="11">
        <v>226.02</v>
      </c>
      <c r="K128" s="11">
        <v>31.39</v>
      </c>
      <c r="L128" s="10">
        <f t="shared" si="45"/>
        <v>513.4</v>
      </c>
      <c r="M128" s="10">
        <v>0</v>
      </c>
      <c r="N128" s="10">
        <v>0</v>
      </c>
      <c r="O128" s="22">
        <f t="shared" si="46"/>
        <v>3257.7</v>
      </c>
    </row>
    <row r="129" spans="1:15" ht="34.5" customHeight="1" thickTop="1" thickBot="1" x14ac:dyDescent="0.3">
      <c r="A129" s="25" t="s">
        <v>48</v>
      </c>
      <c r="B129" s="17" t="s">
        <v>49</v>
      </c>
      <c r="C129" s="10">
        <v>2743</v>
      </c>
      <c r="D129" s="11">
        <v>232.21</v>
      </c>
      <c r="E129" s="11">
        <v>0</v>
      </c>
      <c r="F129" s="11">
        <v>175</v>
      </c>
      <c r="G129" s="11">
        <v>0</v>
      </c>
      <c r="H129" s="11">
        <v>0</v>
      </c>
      <c r="I129" s="10">
        <f t="shared" si="44"/>
        <v>2685.79</v>
      </c>
      <c r="J129" s="11">
        <v>219.44</v>
      </c>
      <c r="K129" s="11">
        <v>30.48</v>
      </c>
      <c r="L129" s="10">
        <f t="shared" si="45"/>
        <v>482.13</v>
      </c>
      <c r="M129" s="10">
        <v>0</v>
      </c>
      <c r="N129" s="10">
        <v>0</v>
      </c>
      <c r="O129" s="22">
        <f t="shared" si="46"/>
        <v>3167.92</v>
      </c>
    </row>
    <row r="130" spans="1:15" ht="34.5" customHeight="1" thickTop="1" thickBot="1" x14ac:dyDescent="0.3">
      <c r="A130" s="5" t="s">
        <v>25</v>
      </c>
      <c r="B130" s="13"/>
      <c r="C130" s="14">
        <v>0</v>
      </c>
      <c r="D130" s="14">
        <f t="shared" ref="D130:O130" si="47">SUM(D124:D129)</f>
        <v>1555.59</v>
      </c>
      <c r="E130" s="14">
        <f t="shared" si="47"/>
        <v>281.79000000000002</v>
      </c>
      <c r="F130" s="14">
        <f t="shared" si="47"/>
        <v>962.5</v>
      </c>
      <c r="G130" s="14">
        <f t="shared" si="47"/>
        <v>0</v>
      </c>
      <c r="H130" s="14">
        <f t="shared" si="47"/>
        <v>463.27</v>
      </c>
      <c r="I130" s="14">
        <f t="shared" si="47"/>
        <v>16470.46</v>
      </c>
      <c r="J130" s="14">
        <f t="shared" si="47"/>
        <v>1387.6</v>
      </c>
      <c r="K130" s="14">
        <f t="shared" si="47"/>
        <v>194.6</v>
      </c>
      <c r="L130" s="14">
        <f t="shared" si="47"/>
        <v>3419.58</v>
      </c>
      <c r="M130" s="14">
        <f t="shared" si="47"/>
        <v>0</v>
      </c>
      <c r="N130" s="14">
        <f t="shared" si="47"/>
        <v>0</v>
      </c>
      <c r="O130" s="14">
        <f t="shared" si="47"/>
        <v>19890.04</v>
      </c>
    </row>
    <row r="131" spans="1:15" ht="34.5" customHeight="1" thickTop="1" x14ac:dyDescent="0.25">
      <c r="A131" s="37"/>
      <c r="B131" s="38"/>
      <c r="C131" s="39"/>
      <c r="D131" s="39"/>
      <c r="E131" s="39"/>
      <c r="F131" s="39"/>
      <c r="G131" s="39"/>
      <c r="H131" s="39"/>
      <c r="I131" s="39"/>
      <c r="J131" s="39"/>
      <c r="K131" s="39"/>
      <c r="L131" s="39"/>
      <c r="M131" s="39"/>
      <c r="N131" s="39"/>
      <c r="O131" s="39"/>
    </row>
    <row r="132" spans="1:15" x14ac:dyDescent="0.25">
      <c r="A132" s="19" t="s">
        <v>41</v>
      </c>
      <c r="B132" s="19"/>
      <c r="C132" s="19"/>
      <c r="D132" s="19"/>
      <c r="E132" s="19"/>
      <c r="F132" s="19"/>
      <c r="K132" s="23" t="s">
        <v>43</v>
      </c>
      <c r="L132" s="23"/>
      <c r="M132" s="47" t="s">
        <v>44</v>
      </c>
      <c r="N132" s="47"/>
    </row>
    <row r="133" spans="1:15" x14ac:dyDescent="0.25">
      <c r="A133" s="47" t="s">
        <v>42</v>
      </c>
      <c r="B133" s="47"/>
      <c r="C133" s="23"/>
      <c r="D133" s="23"/>
      <c r="E133" s="47"/>
      <c r="F133" s="47"/>
      <c r="K133" s="19"/>
      <c r="L133" s="19"/>
      <c r="M133" s="47" t="s">
        <v>46</v>
      </c>
      <c r="N133" s="47"/>
    </row>
    <row r="134" spans="1:15" x14ac:dyDescent="0.25">
      <c r="A134" s="47" t="s">
        <v>45</v>
      </c>
      <c r="B134" s="47"/>
      <c r="C134" s="19"/>
      <c r="D134" s="19"/>
      <c r="E134" s="47"/>
      <c r="F134" s="47"/>
    </row>
  </sheetData>
  <mergeCells count="33">
    <mergeCell ref="A134:B134"/>
    <mergeCell ref="E134:F134"/>
    <mergeCell ref="A1:O6"/>
    <mergeCell ref="A7:O8"/>
    <mergeCell ref="A9:O9"/>
    <mergeCell ref="M132:N132"/>
    <mergeCell ref="M133:N133"/>
    <mergeCell ref="A133:B133"/>
    <mergeCell ref="E133:F133"/>
    <mergeCell ref="A42:B42"/>
    <mergeCell ref="F42:H42"/>
    <mergeCell ref="A52:B52"/>
    <mergeCell ref="F52:H52"/>
    <mergeCell ref="A62:B62"/>
    <mergeCell ref="F62:H62"/>
    <mergeCell ref="A32:B32"/>
    <mergeCell ref="F32:H32"/>
    <mergeCell ref="A12:B12"/>
    <mergeCell ref="F12:H12"/>
    <mergeCell ref="A22:B22"/>
    <mergeCell ref="F22:H22"/>
    <mergeCell ref="F72:H72"/>
    <mergeCell ref="A82:B82"/>
    <mergeCell ref="F82:H82"/>
    <mergeCell ref="A92:B92"/>
    <mergeCell ref="F92:H92"/>
    <mergeCell ref="A72:B72"/>
    <mergeCell ref="A122:B122"/>
    <mergeCell ref="F122:H122"/>
    <mergeCell ref="A102:B102"/>
    <mergeCell ref="F102:H102"/>
    <mergeCell ref="A112:B112"/>
    <mergeCell ref="F112:H112"/>
  </mergeCells>
  <printOptions horizontalCentered="1"/>
  <pageMargins left="0.25" right="0.25" top="0.75" bottom="0.75" header="0.3" footer="0.3"/>
  <pageSetup paperSize="9" scale="78" firstPageNumber="0" fitToHeight="0" orientation="landscape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P411"/>
  <sheetViews>
    <sheetView topLeftCell="A14" zoomScale="85" zoomScaleNormal="85" workbookViewId="0">
      <selection activeCell="I20" sqref="I20"/>
    </sheetView>
  </sheetViews>
  <sheetFormatPr defaultRowHeight="15" x14ac:dyDescent="0.25"/>
  <cols>
    <col min="1" max="1" width="17.85546875" customWidth="1"/>
    <col min="2" max="2" width="16.42578125" customWidth="1"/>
    <col min="3" max="3" width="18.5703125" bestFit="1" customWidth="1"/>
    <col min="4" max="4" width="13.5703125" customWidth="1"/>
    <col min="5" max="5" width="13.28515625" customWidth="1"/>
    <col min="6" max="6" width="15.5703125" customWidth="1"/>
    <col min="7" max="7" width="0.5703125" customWidth="1"/>
    <col min="8" max="8" width="12" customWidth="1"/>
    <col min="9" max="9" width="18.28515625" customWidth="1"/>
    <col min="10" max="10" width="12" customWidth="1"/>
    <col min="11" max="11" width="17.85546875" customWidth="1"/>
    <col min="12" max="1005" width="12" customWidth="1"/>
  </cols>
  <sheetData>
    <row r="1" spans="1:1004" ht="12.75" customHeight="1" x14ac:dyDescent="0.25">
      <c r="A1" s="27"/>
      <c r="B1" s="2"/>
      <c r="C1" s="2"/>
      <c r="D1" s="2"/>
      <c r="E1" s="2"/>
      <c r="F1" s="2"/>
    </row>
    <row r="2" spans="1:1004" ht="19.350000000000001" customHeight="1" x14ac:dyDescent="0.25">
      <c r="A2" s="50"/>
      <c r="B2" s="50"/>
      <c r="C2" s="50"/>
      <c r="D2" s="50"/>
      <c r="E2" s="50"/>
      <c r="F2" s="50"/>
    </row>
    <row r="3" spans="1:1004" ht="19.350000000000001" customHeight="1" x14ac:dyDescent="0.25">
      <c r="A3" s="50"/>
      <c r="B3" s="50"/>
      <c r="C3" s="50"/>
      <c r="D3" s="50"/>
      <c r="E3" s="50"/>
      <c r="F3" s="50"/>
    </row>
    <row r="4" spans="1:1004" ht="19.350000000000001" customHeight="1" x14ac:dyDescent="0.25">
      <c r="A4" s="50"/>
      <c r="B4" s="50"/>
      <c r="C4" s="50"/>
      <c r="D4" s="50"/>
      <c r="E4" s="50"/>
      <c r="F4" s="50"/>
    </row>
    <row r="5" spans="1:1004" ht="19.350000000000001" customHeight="1" x14ac:dyDescent="0.25">
      <c r="A5" s="28"/>
      <c r="B5" s="2"/>
      <c r="C5" s="2"/>
      <c r="D5" s="2"/>
      <c r="E5" s="2"/>
      <c r="F5" s="2"/>
    </row>
    <row r="6" spans="1:1004" ht="11.25" customHeight="1" x14ac:dyDescent="0.25">
      <c r="A6" s="49"/>
      <c r="B6" s="51"/>
      <c r="C6" s="51"/>
      <c r="D6" s="51"/>
      <c r="E6" s="51"/>
      <c r="F6" s="51"/>
    </row>
    <row r="7" spans="1:1004" ht="21.75" hidden="1" customHeight="1" x14ac:dyDescent="0.25">
      <c r="A7" s="51"/>
      <c r="B7" s="51"/>
      <c r="C7" s="51"/>
      <c r="D7" s="51"/>
      <c r="E7" s="51"/>
      <c r="F7" s="51"/>
    </row>
    <row r="8" spans="1:1004" ht="21.75" customHeight="1" x14ac:dyDescent="0.25">
      <c r="A8" s="52" t="s">
        <v>51</v>
      </c>
      <c r="B8" s="52"/>
      <c r="C8" s="52"/>
      <c r="D8" s="52"/>
      <c r="E8" s="52"/>
      <c r="F8" s="52"/>
    </row>
    <row r="9" spans="1:1004" ht="12.75" customHeight="1" x14ac:dyDescent="0.25">
      <c r="A9" s="43" t="s">
        <v>0</v>
      </c>
      <c r="B9" s="43"/>
      <c r="C9" s="43"/>
      <c r="D9" s="43"/>
      <c r="E9" s="43"/>
      <c r="F9" s="43"/>
    </row>
    <row r="10" spans="1:1004" ht="10.5" customHeight="1" x14ac:dyDescent="0.25">
      <c r="A10" s="43"/>
      <c r="B10" s="43"/>
      <c r="C10" s="43"/>
      <c r="D10" s="43"/>
      <c r="E10" s="43"/>
      <c r="F10" s="43"/>
    </row>
    <row r="11" spans="1:1004" ht="1.5" customHeight="1" x14ac:dyDescent="0.25">
      <c r="A11" s="27"/>
      <c r="B11" s="2"/>
      <c r="C11" s="2"/>
      <c r="D11" s="2"/>
      <c r="E11" s="2"/>
      <c r="F11" s="2"/>
    </row>
    <row r="12" spans="1:1004" ht="26.25" customHeight="1" thickBot="1" x14ac:dyDescent="0.3">
      <c r="A12" s="26">
        <v>2023</v>
      </c>
      <c r="B12" s="4" t="s">
        <v>2</v>
      </c>
      <c r="C12" s="3" t="s">
        <v>3</v>
      </c>
      <c r="D12" s="4"/>
      <c r="E12" s="4" t="s">
        <v>4</v>
      </c>
      <c r="F12" s="4" t="s">
        <v>37</v>
      </c>
    </row>
    <row r="13" spans="1:1004" ht="30" customHeight="1" thickTop="1" thickBot="1" x14ac:dyDescent="0.3">
      <c r="A13" s="5" t="s">
        <v>38</v>
      </c>
      <c r="B13" s="5" t="s">
        <v>14</v>
      </c>
      <c r="C13" s="9" t="s">
        <v>39</v>
      </c>
      <c r="D13" s="9" t="s">
        <v>18</v>
      </c>
      <c r="E13" s="5" t="s">
        <v>40</v>
      </c>
      <c r="F13" s="5" t="s">
        <v>20</v>
      </c>
    </row>
    <row r="14" spans="1:1004" s="12" customFormat="1" ht="30" customHeight="1" thickTop="1" thickBot="1" x14ac:dyDescent="0.3">
      <c r="A14" s="34" t="s">
        <v>1</v>
      </c>
      <c r="B14" s="35">
        <f>'SALÁRIO MENSAL'!I20</f>
        <v>7393.91</v>
      </c>
      <c r="C14" s="35">
        <f>'SALÁRIO MENSAL'!L20</f>
        <v>1532.69</v>
      </c>
      <c r="D14" s="35">
        <f>'SALÁRIO MENSAL'!M14</f>
        <v>0</v>
      </c>
      <c r="E14" s="35">
        <f>'SALÁRIO MENSAL'!N20</f>
        <v>0</v>
      </c>
      <c r="F14" s="35">
        <f>B14+C14+E14+D14</f>
        <v>8926.6</v>
      </c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</row>
    <row r="15" spans="1:1004" s="12" customFormat="1" ht="30" customHeight="1" thickTop="1" thickBot="1" x14ac:dyDescent="0.3">
      <c r="A15" s="31" t="s">
        <v>26</v>
      </c>
      <c r="B15" s="33">
        <f>'SALÁRIO MENSAL'!I30</f>
        <v>16488.59</v>
      </c>
      <c r="C15" s="33">
        <f>'SALÁRIO MENSAL'!L30</f>
        <v>3401.45</v>
      </c>
      <c r="D15" s="33">
        <f>'SALÁRIO MENSAL'!M30</f>
        <v>0</v>
      </c>
      <c r="E15" s="33">
        <f>'SALÁRIO MENSAL'!N30</f>
        <v>0</v>
      </c>
      <c r="F15" s="33">
        <f t="shared" ref="F15:F25" si="0">B15+C15+E15+D15</f>
        <v>19890.04</v>
      </c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</row>
    <row r="16" spans="1:1004" s="12" customFormat="1" ht="30" customHeight="1" thickTop="1" thickBot="1" x14ac:dyDescent="0.3">
      <c r="A16" s="34" t="s">
        <v>27</v>
      </c>
      <c r="B16" s="35">
        <f>'SALÁRIO MENSAL'!I40</f>
        <v>16470.46</v>
      </c>
      <c r="C16" s="35">
        <f>'SALÁRIO MENSAL'!L40</f>
        <v>3419.58</v>
      </c>
      <c r="D16" s="35">
        <f>'SALÁRIO MENSAL'!M40</f>
        <v>2887.77</v>
      </c>
      <c r="E16" s="35">
        <f>'SALÁRIO MENSAL'!N40</f>
        <v>0</v>
      </c>
      <c r="F16" s="35">
        <f t="shared" si="0"/>
        <v>22777.81</v>
      </c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</row>
    <row r="17" spans="1:1004" s="12" customFormat="1" ht="30" customHeight="1" thickTop="1" thickBot="1" x14ac:dyDescent="0.3">
      <c r="A17" s="31" t="s">
        <v>28</v>
      </c>
      <c r="B17" s="32">
        <f>'SALÁRIO MENSAL'!I50</f>
        <v>14489.74</v>
      </c>
      <c r="C17" s="32">
        <f>'SALÁRIO MENSAL'!L50</f>
        <v>2869.39</v>
      </c>
      <c r="D17" s="32">
        <f>'SALÁRIO MENSAL'!M50</f>
        <v>0</v>
      </c>
      <c r="E17" s="32">
        <f>'SALÁRIO MENSAL'!N50</f>
        <v>0</v>
      </c>
      <c r="F17" s="32">
        <f t="shared" si="0"/>
        <v>17359.13</v>
      </c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</row>
    <row r="18" spans="1:1004" s="12" customFormat="1" ht="30" customHeight="1" thickTop="1" thickBot="1" x14ac:dyDescent="0.3">
      <c r="A18" s="34" t="s">
        <v>29</v>
      </c>
      <c r="B18" s="36">
        <f>'SALÁRIO MENSAL'!I60</f>
        <v>16470.46</v>
      </c>
      <c r="C18" s="36">
        <f>'SALÁRIO MENSAL'!L60</f>
        <v>3419.58</v>
      </c>
      <c r="D18" s="36">
        <f>'SALÁRIO MENSAL'!M60</f>
        <v>0</v>
      </c>
      <c r="E18" s="36">
        <f>'SALÁRIO MENSAL'!N60</f>
        <v>0</v>
      </c>
      <c r="F18" s="36">
        <f t="shared" si="0"/>
        <v>19890.04</v>
      </c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</row>
    <row r="19" spans="1:1004" s="12" customFormat="1" ht="30" customHeight="1" thickTop="1" thickBot="1" x14ac:dyDescent="0.3">
      <c r="A19" s="31" t="s">
        <v>30</v>
      </c>
      <c r="B19" s="32">
        <f>'SALÁRIO MENSAL'!I70</f>
        <v>16470.46</v>
      </c>
      <c r="C19" s="32">
        <f>'SALÁRIO MENSAL'!L70</f>
        <v>3419.58</v>
      </c>
      <c r="D19" s="32">
        <f>'SALÁRIO MENSAL'!M70</f>
        <v>5408.02</v>
      </c>
      <c r="E19" s="32">
        <f>'SALÁRIO MENSAL'!N70</f>
        <v>0</v>
      </c>
      <c r="F19" s="32">
        <f t="shared" si="0"/>
        <v>25298.06</v>
      </c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</row>
    <row r="20" spans="1:1004" s="12" customFormat="1" ht="30" customHeight="1" thickTop="1" thickBot="1" x14ac:dyDescent="0.3">
      <c r="A20" s="34" t="s">
        <v>31</v>
      </c>
      <c r="B20" s="35">
        <f>'SALÁRIO MENSAL'!I80</f>
        <v>11062.44</v>
      </c>
      <c r="C20" s="35">
        <f>'SALÁRIO MENSAL'!L80</f>
        <v>2431.91</v>
      </c>
      <c r="D20" s="35">
        <f>'SALÁRIO MENSAL'!M80</f>
        <v>0</v>
      </c>
      <c r="E20" s="35">
        <f>'SALÁRIO MENSAL'!N80</f>
        <v>0</v>
      </c>
      <c r="F20" s="35">
        <f t="shared" si="0"/>
        <v>13494.35</v>
      </c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</row>
    <row r="21" spans="1:1004" s="12" customFormat="1" ht="30" customHeight="1" thickTop="1" thickBot="1" x14ac:dyDescent="0.3">
      <c r="A21" s="31" t="s">
        <v>32</v>
      </c>
      <c r="B21" s="33">
        <f>'SALÁRIO MENSAL'!I90</f>
        <v>16470.46</v>
      </c>
      <c r="C21" s="33">
        <f>'SALÁRIO MENSAL'!L90</f>
        <v>3419.58</v>
      </c>
      <c r="D21" s="33">
        <f>'SALÁRIO MENSAL'!M90</f>
        <v>0</v>
      </c>
      <c r="E21" s="33">
        <f>'SALÁRIO MENSAL'!N90</f>
        <v>0</v>
      </c>
      <c r="F21" s="33">
        <f t="shared" si="0"/>
        <v>19890.04</v>
      </c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</row>
    <row r="22" spans="1:1004" s="12" customFormat="1" ht="30" customHeight="1" thickTop="1" thickBot="1" x14ac:dyDescent="0.3">
      <c r="A22" s="34" t="s">
        <v>33</v>
      </c>
      <c r="B22" s="35">
        <f>'SALÁRIO MENSAL'!I100</f>
        <v>16470.46</v>
      </c>
      <c r="C22" s="35">
        <f>'SALÁRIO MENSAL'!L100</f>
        <v>3419.58</v>
      </c>
      <c r="D22" s="35">
        <f>'SALÁRIO MENSAL'!M100</f>
        <v>0</v>
      </c>
      <c r="E22" s="35">
        <f>'SALÁRIO MENSAL'!N100</f>
        <v>0</v>
      </c>
      <c r="F22" s="35">
        <f t="shared" si="0"/>
        <v>19890.04</v>
      </c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</row>
    <row r="23" spans="1:1004" s="12" customFormat="1" ht="30" customHeight="1" thickTop="1" thickBot="1" x14ac:dyDescent="0.3">
      <c r="A23" s="31" t="s">
        <v>34</v>
      </c>
      <c r="B23" s="33">
        <f>'SALÁRIO MENSAL'!I110</f>
        <v>16470.46</v>
      </c>
      <c r="C23" s="33">
        <f>'SALÁRIO MENSAL'!L110</f>
        <v>3419.58</v>
      </c>
      <c r="D23" s="33">
        <f>'SALÁRIO MENSAL'!M110</f>
        <v>0</v>
      </c>
      <c r="E23" s="33">
        <f>'SALÁRIO MENSAL'!N110</f>
        <v>0</v>
      </c>
      <c r="F23" s="33">
        <f t="shared" si="0"/>
        <v>19890.04</v>
      </c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</row>
    <row r="24" spans="1:1004" s="12" customFormat="1" ht="30" customHeight="1" thickTop="1" thickBot="1" x14ac:dyDescent="0.3">
      <c r="A24" s="34" t="s">
        <v>35</v>
      </c>
      <c r="B24" s="35">
        <f>'SALÁRIO MENSAL'!I120</f>
        <v>16470.46</v>
      </c>
      <c r="C24" s="35">
        <f>'SALÁRIO MENSAL'!L120</f>
        <v>3419.58</v>
      </c>
      <c r="D24" s="35">
        <f>'SALÁRIO MENSAL'!M120</f>
        <v>0</v>
      </c>
      <c r="E24" s="35">
        <f>'SALÁRIO MENSAL'!N120</f>
        <v>0</v>
      </c>
      <c r="F24" s="35">
        <f t="shared" si="0"/>
        <v>19890.04</v>
      </c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</row>
    <row r="25" spans="1:1004" s="12" customFormat="1" ht="30" customHeight="1" thickTop="1" thickBot="1" x14ac:dyDescent="0.3">
      <c r="A25" s="31" t="s">
        <v>36</v>
      </c>
      <c r="B25" s="33">
        <f>'SALÁRIO MENSAL'!I130</f>
        <v>16470.46</v>
      </c>
      <c r="C25" s="33">
        <f>'SALÁRIO MENSAL'!L130</f>
        <v>3419.58</v>
      </c>
      <c r="D25" s="33">
        <f>'SALÁRIO MENSAL'!M130</f>
        <v>0</v>
      </c>
      <c r="E25" s="33">
        <f>'SALÁRIO MENSAL'!N130</f>
        <v>0</v>
      </c>
      <c r="F25" s="33">
        <f t="shared" si="0"/>
        <v>19890.04</v>
      </c>
      <c r="I25" s="41"/>
      <c r="K25" s="41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</row>
    <row r="26" spans="1:1004" ht="29.25" customHeight="1" thickTop="1" thickBot="1" x14ac:dyDescent="0.3">
      <c r="A26" s="5" t="s">
        <v>25</v>
      </c>
      <c r="B26" s="14">
        <f>SUM(B14:B25)</f>
        <v>181198.36</v>
      </c>
      <c r="C26" s="14">
        <f>SUM(C14:C25)</f>
        <v>37592.080000000002</v>
      </c>
      <c r="D26" s="14">
        <f t="shared" ref="D26:E26" si="1">SUM(D14:D25)</f>
        <v>8295.7900000000009</v>
      </c>
      <c r="E26" s="14">
        <f t="shared" si="1"/>
        <v>0</v>
      </c>
      <c r="F26" s="14">
        <f>B26+C26+E26+D26</f>
        <v>227086.23</v>
      </c>
      <c r="I26" s="29"/>
      <c r="K26" s="30"/>
    </row>
    <row r="27" spans="1:1004" ht="21" customHeight="1" thickTop="1" x14ac:dyDescent="0.25">
      <c r="A27" s="53" t="s">
        <v>50</v>
      </c>
      <c r="B27" s="53"/>
      <c r="C27" s="53"/>
      <c r="D27" s="53"/>
      <c r="E27" s="53"/>
      <c r="F27" s="53"/>
    </row>
    <row r="28" spans="1:1004" ht="33.75" customHeight="1" x14ac:dyDescent="0.25">
      <c r="A28" s="19" t="s">
        <v>41</v>
      </c>
      <c r="B28" s="19"/>
      <c r="C28" s="19"/>
      <c r="D28" s="19"/>
      <c r="E28" s="19"/>
      <c r="F28" s="19"/>
      <c r="G28" s="19"/>
    </row>
    <row r="29" spans="1:1004" ht="30" customHeight="1" x14ac:dyDescent="0.25">
      <c r="A29" s="47" t="s">
        <v>42</v>
      </c>
      <c r="B29" s="47"/>
      <c r="C29" s="23" t="s">
        <v>43</v>
      </c>
      <c r="D29" s="23"/>
      <c r="E29" s="47" t="s">
        <v>44</v>
      </c>
      <c r="F29" s="47"/>
      <c r="G29" s="19"/>
    </row>
    <row r="30" spans="1:1004" ht="30" customHeight="1" x14ac:dyDescent="0.25">
      <c r="A30" s="47" t="s">
        <v>45</v>
      </c>
      <c r="B30" s="47"/>
      <c r="C30" s="19"/>
      <c r="D30" s="19"/>
      <c r="E30" s="47" t="s">
        <v>46</v>
      </c>
      <c r="F30" s="47"/>
      <c r="G30" s="19"/>
    </row>
    <row r="31" spans="1:1004" ht="30" customHeight="1" x14ac:dyDescent="0.25">
      <c r="A31" s="19"/>
      <c r="B31" s="19"/>
      <c r="C31" s="19"/>
      <c r="D31" s="19"/>
      <c r="E31" s="19"/>
      <c r="F31" s="19"/>
      <c r="G31" s="19"/>
    </row>
    <row r="32" spans="1:1004" ht="24.75" customHeight="1" x14ac:dyDescent="0.25">
      <c r="A32" s="47"/>
      <c r="B32" s="47"/>
      <c r="C32" s="19"/>
      <c r="D32" s="19"/>
      <c r="E32" s="19"/>
      <c r="F32" s="19"/>
      <c r="G32" s="19"/>
    </row>
    <row r="33" spans="1:7" ht="18.75" customHeight="1" x14ac:dyDescent="0.25">
      <c r="A33" s="47"/>
      <c r="B33" s="47"/>
      <c r="C33" s="19"/>
      <c r="D33" s="19"/>
      <c r="E33" s="19"/>
      <c r="F33" s="19"/>
      <c r="G33" s="19"/>
    </row>
    <row r="34" spans="1:7" ht="30" customHeight="1" x14ac:dyDescent="0.25"/>
    <row r="35" spans="1:7" ht="30" customHeight="1" x14ac:dyDescent="0.25"/>
    <row r="36" spans="1:7" ht="30" customHeight="1" x14ac:dyDescent="0.25"/>
    <row r="37" spans="1:7" ht="30" customHeight="1" x14ac:dyDescent="0.25"/>
    <row r="38" spans="1:7" ht="30" customHeight="1" x14ac:dyDescent="0.25"/>
    <row r="39" spans="1:7" ht="30" customHeight="1" x14ac:dyDescent="0.25"/>
    <row r="40" spans="1:7" ht="30" customHeight="1" x14ac:dyDescent="0.25"/>
    <row r="41" spans="1:7" ht="30" customHeight="1" x14ac:dyDescent="0.25"/>
    <row r="42" spans="1:7" ht="30" customHeight="1" x14ac:dyDescent="0.25"/>
    <row r="43" spans="1:7" ht="30" customHeight="1" x14ac:dyDescent="0.25"/>
    <row r="44" spans="1:7" ht="30" customHeight="1" x14ac:dyDescent="0.25"/>
    <row r="45" spans="1:7" ht="30" customHeight="1" x14ac:dyDescent="0.25"/>
    <row r="46" spans="1:7" ht="30" customHeight="1" x14ac:dyDescent="0.25"/>
    <row r="47" spans="1:7" ht="30" customHeight="1" x14ac:dyDescent="0.25"/>
    <row r="48" spans="1:7" ht="30" customHeight="1" x14ac:dyDescent="0.25"/>
    <row r="49" ht="30" customHeight="1" x14ac:dyDescent="0.25"/>
    <row r="50" ht="30" customHeight="1" x14ac:dyDescent="0.25"/>
    <row r="51" ht="30" customHeight="1" x14ac:dyDescent="0.25"/>
    <row r="52" ht="30" customHeight="1" x14ac:dyDescent="0.25"/>
    <row r="53" ht="30" customHeight="1" x14ac:dyDescent="0.25"/>
    <row r="54" ht="30" customHeight="1" x14ac:dyDescent="0.25"/>
    <row r="55" ht="30" customHeight="1" x14ac:dyDescent="0.25"/>
    <row r="56" ht="30" customHeight="1" x14ac:dyDescent="0.25"/>
    <row r="57" ht="30" customHeight="1" x14ac:dyDescent="0.25"/>
    <row r="58" ht="30" customHeight="1" x14ac:dyDescent="0.25"/>
    <row r="59" ht="30" customHeight="1" x14ac:dyDescent="0.25"/>
    <row r="60" ht="30" customHeight="1" x14ac:dyDescent="0.25"/>
    <row r="61" ht="30" customHeight="1" x14ac:dyDescent="0.25"/>
    <row r="62" ht="30" customHeight="1" x14ac:dyDescent="0.25"/>
    <row r="63" ht="30" customHeight="1" x14ac:dyDescent="0.25"/>
    <row r="64" ht="30" customHeight="1" x14ac:dyDescent="0.25"/>
    <row r="65" ht="30" customHeight="1" x14ac:dyDescent="0.25"/>
    <row r="66" ht="30" customHeight="1" x14ac:dyDescent="0.25"/>
    <row r="67" ht="30" customHeight="1" x14ac:dyDescent="0.25"/>
    <row r="68" ht="30" customHeight="1" x14ac:dyDescent="0.25"/>
    <row r="69" ht="30" customHeight="1" x14ac:dyDescent="0.25"/>
    <row r="70" ht="30" customHeight="1" x14ac:dyDescent="0.25"/>
    <row r="71" ht="30" customHeight="1" x14ac:dyDescent="0.25"/>
    <row r="72" ht="30" customHeight="1" x14ac:dyDescent="0.25"/>
    <row r="73" ht="30" customHeight="1" x14ac:dyDescent="0.25"/>
    <row r="74" ht="30" customHeight="1" x14ac:dyDescent="0.25"/>
    <row r="75" ht="30" customHeight="1" x14ac:dyDescent="0.25"/>
    <row r="76" ht="30" customHeight="1" x14ac:dyDescent="0.25"/>
    <row r="77" ht="30" customHeight="1" x14ac:dyDescent="0.25"/>
    <row r="78" ht="30" customHeight="1" x14ac:dyDescent="0.25"/>
    <row r="79" ht="30" customHeight="1" x14ac:dyDescent="0.25"/>
    <row r="80" ht="30" customHeight="1" x14ac:dyDescent="0.25"/>
    <row r="81" ht="30" customHeight="1" x14ac:dyDescent="0.25"/>
    <row r="82" ht="30" customHeight="1" x14ac:dyDescent="0.25"/>
    <row r="83" ht="30" customHeight="1" x14ac:dyDescent="0.25"/>
    <row r="84" ht="30" customHeight="1" x14ac:dyDescent="0.25"/>
    <row r="85" ht="30" customHeight="1" x14ac:dyDescent="0.25"/>
    <row r="86" ht="30" customHeight="1" x14ac:dyDescent="0.25"/>
    <row r="87" ht="30" customHeight="1" x14ac:dyDescent="0.25"/>
    <row r="88" ht="30" customHeight="1" x14ac:dyDescent="0.25"/>
    <row r="89" ht="30" customHeight="1" x14ac:dyDescent="0.25"/>
    <row r="90" ht="30" customHeight="1" x14ac:dyDescent="0.25"/>
    <row r="91" ht="30" customHeight="1" x14ac:dyDescent="0.25"/>
    <row r="92" ht="30" customHeight="1" x14ac:dyDescent="0.25"/>
    <row r="93" ht="30" customHeight="1" x14ac:dyDescent="0.25"/>
    <row r="94" ht="30" customHeight="1" x14ac:dyDescent="0.25"/>
    <row r="95" ht="30" customHeight="1" x14ac:dyDescent="0.25"/>
    <row r="96" ht="30" customHeight="1" x14ac:dyDescent="0.25"/>
    <row r="97" ht="30" customHeight="1" x14ac:dyDescent="0.25"/>
    <row r="98" ht="30" customHeight="1" x14ac:dyDescent="0.25"/>
    <row r="99" ht="30" customHeight="1" x14ac:dyDescent="0.25"/>
    <row r="100" ht="30" customHeight="1" x14ac:dyDescent="0.25"/>
    <row r="101" ht="30" customHeight="1" x14ac:dyDescent="0.25"/>
    <row r="102" ht="30" customHeight="1" x14ac:dyDescent="0.25"/>
    <row r="103" ht="30" customHeight="1" x14ac:dyDescent="0.25"/>
    <row r="104" ht="30" customHeight="1" x14ac:dyDescent="0.25"/>
    <row r="105" ht="30" customHeight="1" x14ac:dyDescent="0.25"/>
    <row r="106" ht="30" customHeight="1" x14ac:dyDescent="0.25"/>
    <row r="107" ht="30" customHeight="1" x14ac:dyDescent="0.25"/>
    <row r="108" ht="30" customHeight="1" x14ac:dyDescent="0.25"/>
    <row r="109" ht="30" customHeight="1" x14ac:dyDescent="0.25"/>
    <row r="110" ht="30" customHeight="1" x14ac:dyDescent="0.25"/>
    <row r="111" ht="30" customHeight="1" x14ac:dyDescent="0.25"/>
    <row r="112" ht="30" customHeight="1" x14ac:dyDescent="0.25"/>
    <row r="113" ht="30" customHeight="1" x14ac:dyDescent="0.25"/>
    <row r="114" ht="30" customHeight="1" x14ac:dyDescent="0.25"/>
    <row r="115" ht="30" customHeight="1" x14ac:dyDescent="0.25"/>
    <row r="116" ht="30" customHeight="1" x14ac:dyDescent="0.25"/>
    <row r="117" ht="30" customHeight="1" x14ac:dyDescent="0.25"/>
    <row r="118" ht="30" customHeight="1" x14ac:dyDescent="0.25"/>
    <row r="119" ht="30" customHeight="1" x14ac:dyDescent="0.25"/>
    <row r="120" ht="30" customHeight="1" x14ac:dyDescent="0.25"/>
    <row r="121" ht="30" customHeight="1" x14ac:dyDescent="0.25"/>
    <row r="122" ht="30" customHeight="1" x14ac:dyDescent="0.25"/>
    <row r="123" ht="30" customHeight="1" x14ac:dyDescent="0.25"/>
    <row r="124" ht="30" customHeight="1" x14ac:dyDescent="0.25"/>
    <row r="125" ht="30" customHeight="1" x14ac:dyDescent="0.25"/>
    <row r="126" ht="30" customHeight="1" x14ac:dyDescent="0.25"/>
    <row r="127" ht="30" customHeight="1" x14ac:dyDescent="0.25"/>
    <row r="128" ht="30" customHeight="1" x14ac:dyDescent="0.25"/>
    <row r="129" ht="30" customHeight="1" x14ac:dyDescent="0.25"/>
    <row r="130" ht="30" customHeight="1" x14ac:dyDescent="0.25"/>
    <row r="131" ht="30" customHeight="1" x14ac:dyDescent="0.25"/>
    <row r="132" ht="30" customHeight="1" x14ac:dyDescent="0.25"/>
    <row r="133" ht="30" customHeight="1" x14ac:dyDescent="0.25"/>
    <row r="134" ht="30" customHeight="1" x14ac:dyDescent="0.25"/>
    <row r="135" ht="30" customHeight="1" x14ac:dyDescent="0.25"/>
    <row r="136" ht="30" customHeight="1" x14ac:dyDescent="0.25"/>
    <row r="137" ht="30" customHeight="1" x14ac:dyDescent="0.25"/>
    <row r="138" ht="30" customHeight="1" x14ac:dyDescent="0.25"/>
    <row r="139" ht="30" customHeight="1" x14ac:dyDescent="0.25"/>
    <row r="140" ht="30" customHeight="1" x14ac:dyDescent="0.25"/>
    <row r="141" ht="30" customHeight="1" x14ac:dyDescent="0.25"/>
    <row r="142" ht="30" customHeight="1" x14ac:dyDescent="0.25"/>
    <row r="143" ht="30" customHeight="1" x14ac:dyDescent="0.25"/>
    <row r="144" ht="30" customHeight="1" x14ac:dyDescent="0.25"/>
    <row r="145" ht="30" customHeight="1" x14ac:dyDescent="0.25"/>
    <row r="146" ht="30" customHeight="1" x14ac:dyDescent="0.25"/>
    <row r="147" ht="30" customHeight="1" x14ac:dyDescent="0.25"/>
    <row r="148" ht="30" customHeight="1" x14ac:dyDescent="0.25"/>
    <row r="149" ht="30" customHeight="1" x14ac:dyDescent="0.25"/>
    <row r="150" ht="30" customHeight="1" x14ac:dyDescent="0.25"/>
    <row r="151" ht="30" customHeight="1" x14ac:dyDescent="0.25"/>
    <row r="152" ht="30" customHeight="1" x14ac:dyDescent="0.25"/>
    <row r="153" ht="30" customHeight="1" x14ac:dyDescent="0.25"/>
    <row r="154" ht="30" customHeight="1" x14ac:dyDescent="0.25"/>
    <row r="155" ht="30" customHeight="1" x14ac:dyDescent="0.25"/>
    <row r="156" ht="30" customHeight="1" x14ac:dyDescent="0.25"/>
    <row r="157" ht="30" customHeight="1" x14ac:dyDescent="0.25"/>
    <row r="158" ht="30" customHeight="1" x14ac:dyDescent="0.25"/>
    <row r="159" ht="30" customHeight="1" x14ac:dyDescent="0.25"/>
    <row r="160" ht="30" customHeight="1" x14ac:dyDescent="0.25"/>
    <row r="161" ht="30" customHeight="1" x14ac:dyDescent="0.25"/>
    <row r="162" ht="30" customHeight="1" x14ac:dyDescent="0.25"/>
    <row r="163" ht="30" customHeight="1" x14ac:dyDescent="0.25"/>
    <row r="164" ht="30" customHeight="1" x14ac:dyDescent="0.25"/>
    <row r="165" ht="30" customHeight="1" x14ac:dyDescent="0.25"/>
    <row r="166" ht="30" customHeight="1" x14ac:dyDescent="0.25"/>
    <row r="167" ht="30" customHeight="1" x14ac:dyDescent="0.25"/>
    <row r="168" ht="30" customHeight="1" x14ac:dyDescent="0.25"/>
    <row r="169" ht="30" customHeight="1" x14ac:dyDescent="0.25"/>
    <row r="170" ht="30" customHeight="1" x14ac:dyDescent="0.25"/>
    <row r="171" ht="30" customHeight="1" x14ac:dyDescent="0.25"/>
    <row r="172" ht="30" customHeight="1" x14ac:dyDescent="0.25"/>
    <row r="173" ht="30" customHeight="1" x14ac:dyDescent="0.25"/>
    <row r="174" ht="30" customHeight="1" x14ac:dyDescent="0.25"/>
    <row r="175" ht="30" customHeight="1" x14ac:dyDescent="0.25"/>
    <row r="176" ht="30" customHeight="1" x14ac:dyDescent="0.25"/>
    <row r="177" ht="30" customHeight="1" x14ac:dyDescent="0.25"/>
    <row r="178" ht="30" customHeight="1" x14ac:dyDescent="0.25"/>
    <row r="179" ht="30" customHeight="1" x14ac:dyDescent="0.25"/>
    <row r="180" ht="30" customHeight="1" x14ac:dyDescent="0.25"/>
    <row r="181" ht="30" customHeight="1" x14ac:dyDescent="0.25"/>
    <row r="182" ht="30" customHeight="1" x14ac:dyDescent="0.25"/>
    <row r="183" ht="30" customHeight="1" x14ac:dyDescent="0.25"/>
    <row r="184" ht="30" customHeight="1" x14ac:dyDescent="0.25"/>
    <row r="185" ht="30" customHeight="1" x14ac:dyDescent="0.25"/>
    <row r="186" ht="30" customHeight="1" x14ac:dyDescent="0.25"/>
    <row r="187" ht="30" customHeight="1" x14ac:dyDescent="0.25"/>
    <row r="188" ht="30" customHeight="1" x14ac:dyDescent="0.25"/>
    <row r="189" ht="30" customHeight="1" x14ac:dyDescent="0.25"/>
    <row r="190" ht="30" customHeight="1" x14ac:dyDescent="0.25"/>
    <row r="191" ht="30" customHeight="1" x14ac:dyDescent="0.25"/>
    <row r="192" ht="30" customHeight="1" x14ac:dyDescent="0.25"/>
    <row r="193" ht="30" customHeight="1" x14ac:dyDescent="0.25"/>
    <row r="194" ht="30" customHeight="1" x14ac:dyDescent="0.25"/>
    <row r="195" ht="30" customHeight="1" x14ac:dyDescent="0.25"/>
    <row r="196" ht="30" customHeight="1" x14ac:dyDescent="0.25"/>
    <row r="197" ht="30" customHeight="1" x14ac:dyDescent="0.25"/>
    <row r="198" ht="30" customHeight="1" x14ac:dyDescent="0.25"/>
    <row r="199" ht="30" customHeight="1" x14ac:dyDescent="0.25"/>
    <row r="200" ht="30" customHeight="1" x14ac:dyDescent="0.25"/>
    <row r="201" ht="30" customHeight="1" x14ac:dyDescent="0.25"/>
    <row r="202" ht="30" customHeight="1" x14ac:dyDescent="0.25"/>
    <row r="203" ht="30" customHeight="1" x14ac:dyDescent="0.25"/>
    <row r="204" ht="30" customHeight="1" x14ac:dyDescent="0.25"/>
    <row r="205" ht="30" customHeight="1" x14ac:dyDescent="0.25"/>
    <row r="206" ht="30" customHeight="1" x14ac:dyDescent="0.25"/>
    <row r="207" ht="30" customHeight="1" x14ac:dyDescent="0.25"/>
    <row r="208" ht="30" customHeight="1" x14ac:dyDescent="0.25"/>
    <row r="209" ht="30" customHeight="1" x14ac:dyDescent="0.25"/>
    <row r="210" ht="30" customHeight="1" x14ac:dyDescent="0.25"/>
    <row r="211" ht="30" customHeight="1" x14ac:dyDescent="0.25"/>
    <row r="212" ht="30" customHeight="1" x14ac:dyDescent="0.25"/>
    <row r="213" ht="30" customHeight="1" x14ac:dyDescent="0.25"/>
    <row r="214" ht="30" customHeight="1" x14ac:dyDescent="0.25"/>
    <row r="215" ht="30" customHeight="1" x14ac:dyDescent="0.25"/>
    <row r="216" ht="30" customHeight="1" x14ac:dyDescent="0.25"/>
    <row r="217" ht="30" customHeight="1" x14ac:dyDescent="0.25"/>
    <row r="218" ht="30" customHeight="1" x14ac:dyDescent="0.25"/>
    <row r="219" ht="30" customHeight="1" x14ac:dyDescent="0.25"/>
    <row r="220" ht="30" customHeight="1" x14ac:dyDescent="0.25"/>
    <row r="221" ht="30" customHeight="1" x14ac:dyDescent="0.25"/>
    <row r="222" ht="30" customHeight="1" x14ac:dyDescent="0.25"/>
    <row r="223" ht="30" customHeight="1" x14ac:dyDescent="0.25"/>
    <row r="224" ht="30" customHeight="1" x14ac:dyDescent="0.25"/>
    <row r="225" ht="30" customHeight="1" x14ac:dyDescent="0.25"/>
    <row r="226" ht="30" customHeight="1" x14ac:dyDescent="0.25"/>
    <row r="227" ht="30" customHeight="1" x14ac:dyDescent="0.25"/>
    <row r="228" ht="30" customHeight="1" x14ac:dyDescent="0.25"/>
    <row r="229" ht="30" customHeight="1" x14ac:dyDescent="0.25"/>
    <row r="230" ht="30" customHeight="1" x14ac:dyDescent="0.25"/>
    <row r="231" ht="30" customHeight="1" x14ac:dyDescent="0.25"/>
    <row r="232" ht="30" customHeight="1" x14ac:dyDescent="0.25"/>
    <row r="233" ht="30" customHeight="1" x14ac:dyDescent="0.25"/>
    <row r="234" ht="30" customHeight="1" x14ac:dyDescent="0.25"/>
    <row r="235" ht="30" customHeight="1" x14ac:dyDescent="0.25"/>
    <row r="236" ht="30" customHeight="1" x14ac:dyDescent="0.25"/>
    <row r="237" ht="30" customHeight="1" x14ac:dyDescent="0.25"/>
    <row r="238" ht="30" customHeight="1" x14ac:dyDescent="0.25"/>
    <row r="239" ht="30" customHeight="1" x14ac:dyDescent="0.25"/>
    <row r="240" ht="30" customHeight="1" x14ac:dyDescent="0.25"/>
    <row r="241" ht="30" customHeight="1" x14ac:dyDescent="0.25"/>
    <row r="242" ht="30" customHeight="1" x14ac:dyDescent="0.25"/>
    <row r="243" ht="30" customHeight="1" x14ac:dyDescent="0.25"/>
    <row r="244" ht="30" customHeight="1" x14ac:dyDescent="0.25"/>
    <row r="245" ht="30" customHeight="1" x14ac:dyDescent="0.25"/>
    <row r="246" ht="30" customHeight="1" x14ac:dyDescent="0.25"/>
    <row r="247" ht="30" customHeight="1" x14ac:dyDescent="0.25"/>
    <row r="248" ht="30" customHeight="1" x14ac:dyDescent="0.25"/>
    <row r="249" ht="30" customHeight="1" x14ac:dyDescent="0.25"/>
    <row r="250" ht="30" customHeight="1" x14ac:dyDescent="0.25"/>
    <row r="251" ht="30" customHeight="1" x14ac:dyDescent="0.25"/>
    <row r="252" ht="30" customHeight="1" x14ac:dyDescent="0.25"/>
    <row r="253" ht="30" customHeight="1" x14ac:dyDescent="0.25"/>
    <row r="254" ht="30" customHeight="1" x14ac:dyDescent="0.25"/>
    <row r="255" ht="30" customHeight="1" x14ac:dyDescent="0.25"/>
    <row r="256" ht="30" customHeight="1" x14ac:dyDescent="0.25"/>
    <row r="257" ht="30" customHeight="1" x14ac:dyDescent="0.25"/>
    <row r="258" ht="30" customHeight="1" x14ac:dyDescent="0.25"/>
    <row r="259" ht="30" customHeight="1" x14ac:dyDescent="0.25"/>
    <row r="260" ht="30" customHeight="1" x14ac:dyDescent="0.25"/>
    <row r="261" ht="30" customHeight="1" x14ac:dyDescent="0.25"/>
    <row r="262" ht="30" customHeight="1" x14ac:dyDescent="0.25"/>
    <row r="263" ht="30" customHeight="1" x14ac:dyDescent="0.25"/>
    <row r="264" ht="30" customHeight="1" x14ac:dyDescent="0.25"/>
    <row r="265" ht="30" customHeight="1" x14ac:dyDescent="0.25"/>
    <row r="266" ht="30" customHeight="1" x14ac:dyDescent="0.25"/>
    <row r="267" ht="30" customHeight="1" x14ac:dyDescent="0.25"/>
    <row r="268" ht="30" customHeight="1" x14ac:dyDescent="0.25"/>
    <row r="269" ht="30" customHeight="1" x14ac:dyDescent="0.25"/>
    <row r="270" ht="30" customHeight="1" x14ac:dyDescent="0.25"/>
    <row r="271" ht="30" customHeight="1" x14ac:dyDescent="0.25"/>
    <row r="272" ht="30" customHeight="1" x14ac:dyDescent="0.25"/>
    <row r="273" ht="30" customHeight="1" x14ac:dyDescent="0.25"/>
    <row r="274" ht="30" customHeight="1" x14ac:dyDescent="0.25"/>
    <row r="275" ht="30" customHeight="1" x14ac:dyDescent="0.25"/>
    <row r="276" ht="30" customHeight="1" x14ac:dyDescent="0.25"/>
    <row r="277" ht="30" customHeight="1" x14ac:dyDescent="0.25"/>
    <row r="278" ht="30" customHeight="1" x14ac:dyDescent="0.25"/>
    <row r="279" ht="30" customHeight="1" x14ac:dyDescent="0.25"/>
    <row r="280" ht="30" customHeight="1" x14ac:dyDescent="0.25"/>
    <row r="281" ht="30" customHeight="1" x14ac:dyDescent="0.25"/>
    <row r="282" ht="30" customHeight="1" x14ac:dyDescent="0.25"/>
    <row r="283" ht="30" customHeight="1" x14ac:dyDescent="0.25"/>
    <row r="284" ht="30" customHeight="1" x14ac:dyDescent="0.25"/>
    <row r="285" ht="30" customHeight="1" x14ac:dyDescent="0.25"/>
    <row r="286" ht="30" customHeight="1" x14ac:dyDescent="0.25"/>
    <row r="287" ht="30" customHeight="1" x14ac:dyDescent="0.25"/>
    <row r="288" ht="30" customHeight="1" x14ac:dyDescent="0.25"/>
    <row r="289" ht="30" customHeight="1" x14ac:dyDescent="0.25"/>
    <row r="290" ht="30" customHeight="1" x14ac:dyDescent="0.25"/>
    <row r="291" ht="30" customHeight="1" x14ac:dyDescent="0.25"/>
    <row r="292" ht="30" customHeight="1" x14ac:dyDescent="0.25"/>
    <row r="293" ht="30" customHeight="1" x14ac:dyDescent="0.25"/>
    <row r="294" ht="30" customHeight="1" x14ac:dyDescent="0.25"/>
    <row r="295" ht="30" customHeight="1" x14ac:dyDescent="0.25"/>
    <row r="296" ht="30" customHeight="1" x14ac:dyDescent="0.25"/>
    <row r="297" ht="30" customHeight="1" x14ac:dyDescent="0.25"/>
    <row r="298" ht="30" customHeight="1" x14ac:dyDescent="0.25"/>
    <row r="299" ht="30" customHeight="1" x14ac:dyDescent="0.25"/>
    <row r="300" ht="30" customHeight="1" x14ac:dyDescent="0.25"/>
    <row r="301" ht="30" customHeight="1" x14ac:dyDescent="0.25"/>
    <row r="302" ht="30" customHeight="1" x14ac:dyDescent="0.25"/>
    <row r="303" ht="30" customHeight="1" x14ac:dyDescent="0.25"/>
    <row r="304" ht="30" customHeight="1" x14ac:dyDescent="0.25"/>
    <row r="305" ht="30" customHeight="1" x14ac:dyDescent="0.25"/>
    <row r="306" ht="30" customHeight="1" x14ac:dyDescent="0.25"/>
    <row r="307" ht="30" customHeight="1" x14ac:dyDescent="0.25"/>
    <row r="308" ht="30" customHeight="1" x14ac:dyDescent="0.25"/>
    <row r="309" ht="30" customHeight="1" x14ac:dyDescent="0.25"/>
    <row r="310" ht="30" customHeight="1" x14ac:dyDescent="0.25"/>
    <row r="311" ht="30" customHeight="1" x14ac:dyDescent="0.25"/>
    <row r="312" ht="30" customHeight="1" x14ac:dyDescent="0.25"/>
    <row r="313" ht="30" customHeight="1" x14ac:dyDescent="0.25"/>
    <row r="314" ht="30" customHeight="1" x14ac:dyDescent="0.25"/>
    <row r="315" ht="30" customHeight="1" x14ac:dyDescent="0.25"/>
    <row r="316" ht="30" customHeight="1" x14ac:dyDescent="0.25"/>
    <row r="317" ht="30" customHeight="1" x14ac:dyDescent="0.25"/>
    <row r="318" ht="30" customHeight="1" x14ac:dyDescent="0.25"/>
    <row r="319" ht="30" customHeight="1" x14ac:dyDescent="0.25"/>
    <row r="320" ht="30" customHeight="1" x14ac:dyDescent="0.25"/>
    <row r="321" ht="30" customHeight="1" x14ac:dyDescent="0.25"/>
    <row r="322" ht="30" customHeight="1" x14ac:dyDescent="0.25"/>
    <row r="323" ht="30" customHeight="1" x14ac:dyDescent="0.25"/>
    <row r="324" ht="30" customHeight="1" x14ac:dyDescent="0.25"/>
    <row r="325" ht="30" customHeight="1" x14ac:dyDescent="0.25"/>
    <row r="326" ht="30" customHeight="1" x14ac:dyDescent="0.25"/>
    <row r="327" ht="30" customHeight="1" x14ac:dyDescent="0.25"/>
    <row r="328" ht="30" customHeight="1" x14ac:dyDescent="0.25"/>
    <row r="329" ht="30" customHeight="1" x14ac:dyDescent="0.25"/>
    <row r="330" ht="30" customHeight="1" x14ac:dyDescent="0.25"/>
    <row r="331" ht="30" customHeight="1" x14ac:dyDescent="0.25"/>
    <row r="332" ht="30" customHeight="1" x14ac:dyDescent="0.25"/>
    <row r="333" ht="30" customHeight="1" x14ac:dyDescent="0.25"/>
    <row r="334" ht="30" customHeight="1" x14ac:dyDescent="0.25"/>
    <row r="335" ht="30" customHeight="1" x14ac:dyDescent="0.25"/>
    <row r="336" ht="30" customHeight="1" x14ac:dyDescent="0.25"/>
    <row r="337" ht="30" customHeight="1" x14ac:dyDescent="0.25"/>
    <row r="338" ht="30" customHeight="1" x14ac:dyDescent="0.25"/>
    <row r="339" ht="30" customHeight="1" x14ac:dyDescent="0.25"/>
    <row r="340" ht="30" customHeight="1" x14ac:dyDescent="0.25"/>
    <row r="341" ht="30" customHeight="1" x14ac:dyDescent="0.25"/>
    <row r="342" ht="30" customHeight="1" x14ac:dyDescent="0.25"/>
    <row r="343" ht="30" customHeight="1" x14ac:dyDescent="0.25"/>
    <row r="344" ht="30" customHeight="1" x14ac:dyDescent="0.25"/>
    <row r="345" ht="30" customHeight="1" x14ac:dyDescent="0.25"/>
    <row r="346" ht="30" customHeight="1" x14ac:dyDescent="0.25"/>
    <row r="347" ht="30" customHeight="1" x14ac:dyDescent="0.25"/>
    <row r="348" ht="30" customHeight="1" x14ac:dyDescent="0.25"/>
    <row r="349" ht="30" customHeight="1" x14ac:dyDescent="0.25"/>
    <row r="350" ht="30" customHeight="1" x14ac:dyDescent="0.25"/>
    <row r="351" ht="30" customHeight="1" x14ac:dyDescent="0.25"/>
    <row r="352" ht="30" customHeight="1" x14ac:dyDescent="0.25"/>
    <row r="353" ht="30" customHeight="1" x14ac:dyDescent="0.25"/>
    <row r="354" ht="30" customHeight="1" x14ac:dyDescent="0.25"/>
    <row r="355" ht="30" customHeight="1" x14ac:dyDescent="0.25"/>
    <row r="356" ht="30" customHeight="1" x14ac:dyDescent="0.25"/>
    <row r="357" ht="30" customHeight="1" x14ac:dyDescent="0.25"/>
    <row r="358" ht="30" customHeight="1" x14ac:dyDescent="0.25"/>
    <row r="359" ht="30" customHeight="1" x14ac:dyDescent="0.25"/>
    <row r="360" ht="30" customHeight="1" x14ac:dyDescent="0.25"/>
    <row r="361" ht="30" customHeight="1" x14ac:dyDescent="0.25"/>
    <row r="362" ht="30" customHeight="1" x14ac:dyDescent="0.25"/>
    <row r="363" ht="30" customHeight="1" x14ac:dyDescent="0.25"/>
    <row r="364" ht="30" customHeight="1" x14ac:dyDescent="0.25"/>
    <row r="365" ht="30" customHeight="1" x14ac:dyDescent="0.25"/>
    <row r="366" ht="30" customHeight="1" x14ac:dyDescent="0.25"/>
    <row r="367" ht="30" customHeight="1" x14ac:dyDescent="0.25"/>
    <row r="368" ht="30" customHeight="1" x14ac:dyDescent="0.25"/>
    <row r="369" ht="30" customHeight="1" x14ac:dyDescent="0.25"/>
    <row r="370" ht="30" customHeight="1" x14ac:dyDescent="0.25"/>
    <row r="371" ht="30" customHeight="1" x14ac:dyDescent="0.25"/>
    <row r="372" ht="30" customHeight="1" x14ac:dyDescent="0.25"/>
    <row r="373" ht="30" customHeight="1" x14ac:dyDescent="0.25"/>
    <row r="374" ht="30" customHeight="1" x14ac:dyDescent="0.25"/>
    <row r="375" ht="30" customHeight="1" x14ac:dyDescent="0.25"/>
    <row r="376" ht="30" customHeight="1" x14ac:dyDescent="0.25"/>
    <row r="377" ht="30" customHeight="1" x14ac:dyDescent="0.25"/>
    <row r="378" ht="30" customHeight="1" x14ac:dyDescent="0.25"/>
    <row r="379" ht="30" customHeight="1" x14ac:dyDescent="0.25"/>
    <row r="380" ht="30" customHeight="1" x14ac:dyDescent="0.25"/>
    <row r="381" ht="30" customHeight="1" x14ac:dyDescent="0.25"/>
    <row r="382" ht="30" customHeight="1" x14ac:dyDescent="0.25"/>
    <row r="383" ht="30" customHeight="1" x14ac:dyDescent="0.25"/>
    <row r="384" ht="30" customHeight="1" x14ac:dyDescent="0.25"/>
    <row r="385" ht="30" customHeight="1" x14ac:dyDescent="0.25"/>
    <row r="386" ht="30" customHeight="1" x14ac:dyDescent="0.25"/>
    <row r="387" ht="30" customHeight="1" x14ac:dyDescent="0.25"/>
    <row r="388" ht="30" customHeight="1" x14ac:dyDescent="0.25"/>
    <row r="389" ht="30" customHeight="1" x14ac:dyDescent="0.25"/>
    <row r="390" ht="30" customHeight="1" x14ac:dyDescent="0.25"/>
    <row r="391" ht="30" customHeight="1" x14ac:dyDescent="0.25"/>
    <row r="392" ht="30" customHeight="1" x14ac:dyDescent="0.25"/>
    <row r="393" ht="30" customHeight="1" x14ac:dyDescent="0.25"/>
    <row r="394" ht="30" customHeight="1" x14ac:dyDescent="0.25"/>
    <row r="395" ht="30" customHeight="1" x14ac:dyDescent="0.25"/>
    <row r="396" ht="30" customHeight="1" x14ac:dyDescent="0.25"/>
    <row r="397" ht="30" customHeight="1" x14ac:dyDescent="0.25"/>
    <row r="398" ht="30" customHeight="1" x14ac:dyDescent="0.25"/>
    <row r="399" ht="30" customHeight="1" x14ac:dyDescent="0.25"/>
    <row r="400" ht="30" customHeight="1" x14ac:dyDescent="0.25"/>
    <row r="401" ht="30" customHeight="1" x14ac:dyDescent="0.25"/>
    <row r="402" ht="30" customHeight="1" x14ac:dyDescent="0.25"/>
    <row r="403" ht="30" customHeight="1" x14ac:dyDescent="0.25"/>
    <row r="404" ht="30" customHeight="1" x14ac:dyDescent="0.25"/>
    <row r="405" ht="30" customHeight="1" x14ac:dyDescent="0.25"/>
    <row r="406" ht="30" customHeight="1" x14ac:dyDescent="0.25"/>
    <row r="407" ht="30" customHeight="1" x14ac:dyDescent="0.25"/>
    <row r="408" ht="30" customHeight="1" x14ac:dyDescent="0.25"/>
    <row r="409" ht="30" customHeight="1" x14ac:dyDescent="0.25"/>
    <row r="410" ht="30" customHeight="1" x14ac:dyDescent="0.25"/>
    <row r="411" ht="30" customHeight="1" x14ac:dyDescent="0.25"/>
  </sheetData>
  <mergeCells count="11">
    <mergeCell ref="A33:B33"/>
    <mergeCell ref="A27:F27"/>
    <mergeCell ref="A29:B29"/>
    <mergeCell ref="A30:B30"/>
    <mergeCell ref="E29:F29"/>
    <mergeCell ref="E30:F30"/>
    <mergeCell ref="A9:F10"/>
    <mergeCell ref="A2:F4"/>
    <mergeCell ref="A6:F7"/>
    <mergeCell ref="A8:F8"/>
    <mergeCell ref="A32:B32"/>
  </mergeCells>
  <printOptions horizontalCentered="1"/>
  <pageMargins left="0.39374999999999999" right="0.39374999999999999" top="1.05277777777778" bottom="1.05277777777778" header="0.78749999999999998" footer="0.78749999999999998"/>
  <pageSetup paperSize="9" firstPageNumber="0" fitToHeight="0" orientation="portrait" horizontalDpi="300" verticalDpi="300" r:id="rId1"/>
  <headerFooter>
    <oddHeader>&amp;C&amp;"Times New Roman,Normal"&amp;12&amp;A</oddHeader>
    <oddFooter>&amp;C&amp;"Times New Roman,Normal"&amp;12Página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SALÁRIO MENSAL</vt:lpstr>
      <vt:lpstr>SALÁRIO ANO</vt:lpstr>
      <vt:lpstr>'SALÁRIO MENSAL'!Area_de_impressao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CONTABILIDADE-3823AL</dc:creator>
  <cp:keywords/>
  <dc:description/>
  <cp:lastModifiedBy>IURY DA SILVA</cp:lastModifiedBy>
  <cp:revision>3</cp:revision>
  <cp:lastPrinted>2022-11-11T21:18:00Z</cp:lastPrinted>
  <dcterms:created xsi:type="dcterms:W3CDTF">2018-09-25T11:14:54Z</dcterms:created>
  <dcterms:modified xsi:type="dcterms:W3CDTF">2024-02-28T23:39:57Z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